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3" documentId="13_ncr:1_{5E5EED3C-7025-4E3D-A43E-8CC448ABEBE4}" xr6:coauthVersionLast="47" xr6:coauthVersionMax="47" xr10:uidLastSave="{DF3D32E0-4DB1-4293-8FBF-CB86EEC6A6E4}"/>
  <bookViews>
    <workbookView xWindow="-108" yWindow="-108" windowWidth="23256" windowHeight="12576" tabRatio="752" xr2:uid="{00000000-000D-0000-FFFF-FFFF00000000}"/>
  </bookViews>
  <sheets>
    <sheet name="Introducción" sheetId="2" r:id="rId1"/>
    <sheet name="Resultados" sheetId="128" r:id="rId2"/>
    <sheet name="Métodos_Gestión_Entid_Pública" sheetId="3" r:id="rId3"/>
    <sheet name="Indicador_Riesgo_Ent.Pública" sheetId="130" r:id="rId4"/>
    <sheet name="Aux" sheetId="140" state="hidden" r:id="rId5"/>
  </sheets>
  <definedNames>
    <definedName name="_xlnm._FilterDatabase" localSheetId="4" hidden="1">Aux!$A$1:$C$11</definedName>
    <definedName name="_xlnm._FilterDatabase" localSheetId="3" hidden="1">Indicador_Riesgo_Ent.Pública!$B$12:$AB$194</definedName>
    <definedName name="_xlnm._FilterDatabase" localSheetId="2" hidden="1">Métodos_Gestión_Entid_Pública!$A$7:$K$15</definedName>
    <definedName name="_ftn2" localSheetId="0">Introducción!$A$128</definedName>
    <definedName name="A">#REF!</definedName>
    <definedName name="_xlnm.Print_Area" localSheetId="3">Indicador_Riesgo_Ent.Pública!$B$1:$AB$201</definedName>
    <definedName name="_xlnm.Print_Area" localSheetId="0">Introducción!$A$1:$L$154</definedName>
    <definedName name="_xlnm.Print_Area" localSheetId="2">Métodos_Gestión_Entid_Pública!$A$1:$O$29</definedName>
    <definedName name="_xlnm.Print_Area" localSheetId="1">Resultados!$A$1:$H$48</definedName>
    <definedName name="negative" localSheetId="3">Indicador_Riesgo_Ent.Pública!$K$67:$K$71</definedName>
    <definedName name="negative">#REF!</definedName>
    <definedName name="positive" localSheetId="3">Indicador_Riesgo_Ent.Pública!$J$67:$J$71</definedName>
    <definedName name="positive">#REF!</definedName>
    <definedName name="RAN.C.CAT">Indicador_Riesgo_Ent.Pública!$U$44:$U$72</definedName>
    <definedName name="RAN.C.CET">Indicador_Riesgo_Ent.Pública!$N$44:$N$72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CAT">Indicador_Riesgo_Ent.Pública!$U$165:$U$192</definedName>
    <definedName name="RAN.CD.CET">Indicador_Riesgo_Ent.Pública!$N$165:$N$192</definedName>
    <definedName name="RAN.CD.RX">Indicador_Riesgo_Ent.Pública!$I$193:$J$194</definedName>
    <definedName name="RAN.CR12">Indicador_Riesgo_Ent.Pública!$I$44:$J$71</definedName>
    <definedName name="RAN.CV.CAT">Indicador_Riesgo_Ent.Pública!$U$75:$U$102</definedName>
    <definedName name="RAN.CV.CET">Indicador_Riesgo_Ent.Pública!$N$75:$N$102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Indicador_Riesgo_Ent.Pública!$I$75:$J$102</definedName>
    <definedName name="RAN.MP.CAT">Indicador_Riesgo_Ent.Pública!$U$105:$U$132</definedName>
    <definedName name="RAN.MP.CET">Indicador_Riesgo_Ent.Pública!$N$105:$N$132</definedName>
    <definedName name="RAN.MP.R1">#REF!</definedName>
    <definedName name="RAN.MP.R11">Indicador_Riesgo_Ent.Pública!$I$105:$J$132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Indicador_Riesgo_Ent.Pública!$U$135:$U$162</definedName>
    <definedName name="RAN.OP.CET">Indicador_Riesgo_Ent.Pública!$N$135:$N$162</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Indicador_Riesgo_Ent.Pública!$I$135:$J$162</definedName>
    <definedName name="RAN.R.11">#REF!</definedName>
    <definedName name="RAN.S.CAT">Indicador_Riesgo_Ent.Pública!$U$13:$U$41</definedName>
    <definedName name="RAN.S.CET">Indicador_Riesgo_Ent.Pública!$N$13:$N$41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Indicador_Riesgo_Ent.Pública!$I$13:$J$41</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Indicador_Riesgo_Ent.Pública!$I$13:$J$41</definedName>
    <definedName name="RANCDRX">Indicador_Riesgo_Ent.Pública!$N$193:$Q$194</definedName>
    <definedName name="RANCR1">#REF!</definedName>
    <definedName name="RANCR10">#REF!</definedName>
    <definedName name="RANCR11">#REF!</definedName>
    <definedName name="RANCR12">Indicador_Riesgo_Ent.Pública!$N$44:$Q$71</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Indicador_Riesgo_Ent.Pública!$N$75:$Q$102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Indicador_Riesgo_Ent.Pública!$N$75:$Q$102</definedName>
    <definedName name="RANMPR1">#REF!</definedName>
    <definedName name="RANMPR11">Indicador_Riesgo_Ent.Pública!$N$105:$Q$132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Indicador_Riesgo_Ent.Pública!$N$135:$Q$162</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Indicador_Riesgo_Ent.Pública!$N$13:$Q$41</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Indicador_Riesgo_Ent.Pública!$N$13:$Q$41</definedName>
    <definedName name="RANSR9">#REF!</definedName>
    <definedName name="Risk_Likelihood__GROSS" localSheetId="3">Métodos_Gestión_Entid_Pública!#REF!</definedName>
    <definedName name="Risk_Likelihood__GROSS">Métodos_Gestión_Entid_Pública!#REF!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40" l="1"/>
  <c r="P2" i="140"/>
  <c r="S40" i="130"/>
  <c r="AA40" i="130" s="1"/>
  <c r="R40" i="130"/>
  <c r="Z40" i="130" s="1"/>
  <c r="K40" i="130"/>
  <c r="N3" i="140"/>
  <c r="N4" i="140"/>
  <c r="N5" i="140"/>
  <c r="N6" i="140"/>
  <c r="N7" i="140"/>
  <c r="N2" i="140"/>
  <c r="M2" i="140"/>
  <c r="M3" i="140"/>
  <c r="M4" i="140"/>
  <c r="M5" i="140"/>
  <c r="M6" i="140"/>
  <c r="M7" i="140"/>
  <c r="L4" i="140"/>
  <c r="P4" i="140" s="1"/>
  <c r="L5" i="140"/>
  <c r="L6" i="140"/>
  <c r="L7" i="140"/>
  <c r="R165" i="130"/>
  <c r="S165" i="130"/>
  <c r="AA165" i="130" s="1"/>
  <c r="R166" i="130"/>
  <c r="Z166" i="130" s="1"/>
  <c r="S166" i="130"/>
  <c r="AA166" i="130" s="1"/>
  <c r="R167" i="130"/>
  <c r="Z167" i="130" s="1"/>
  <c r="S167" i="130"/>
  <c r="AA167" i="130" s="1"/>
  <c r="R168" i="130"/>
  <c r="S168" i="130"/>
  <c r="AA168" i="130" s="1"/>
  <c r="R169" i="130"/>
  <c r="Z169" i="130" s="1"/>
  <c r="S169" i="130"/>
  <c r="AA169" i="130" s="1"/>
  <c r="R170" i="130"/>
  <c r="Z170" i="130" s="1"/>
  <c r="S170" i="130"/>
  <c r="AA170" i="130" s="1"/>
  <c r="R171" i="130"/>
  <c r="Z171" i="130" s="1"/>
  <c r="S171" i="130"/>
  <c r="AA171" i="130" s="1"/>
  <c r="R172" i="130"/>
  <c r="Z172" i="130" s="1"/>
  <c r="S172" i="130"/>
  <c r="AA172" i="130" s="1"/>
  <c r="R173" i="130"/>
  <c r="S173" i="130"/>
  <c r="AA173" i="130" s="1"/>
  <c r="R174" i="130"/>
  <c r="S174" i="130"/>
  <c r="AA174" i="130" s="1"/>
  <c r="R175" i="130"/>
  <c r="Z175" i="130" s="1"/>
  <c r="S175" i="130"/>
  <c r="AA175" i="130" s="1"/>
  <c r="R176" i="130"/>
  <c r="S176" i="130"/>
  <c r="AA176" i="130" s="1"/>
  <c r="R177" i="130"/>
  <c r="S177" i="130"/>
  <c r="AA177" i="130" s="1"/>
  <c r="R178" i="130"/>
  <c r="Z178" i="130" s="1"/>
  <c r="S178" i="130"/>
  <c r="AA178" i="130" s="1"/>
  <c r="R179" i="130"/>
  <c r="Z179" i="130" s="1"/>
  <c r="S179" i="130"/>
  <c r="AA179" i="130" s="1"/>
  <c r="R180" i="130"/>
  <c r="S180" i="130"/>
  <c r="AA180" i="130" s="1"/>
  <c r="R181" i="130"/>
  <c r="Z181" i="130" s="1"/>
  <c r="S181" i="130"/>
  <c r="AA181" i="130" s="1"/>
  <c r="R182" i="130"/>
  <c r="Z182" i="130" s="1"/>
  <c r="S182" i="130"/>
  <c r="AA182" i="130" s="1"/>
  <c r="R183" i="130"/>
  <c r="S183" i="130"/>
  <c r="AA183" i="130" s="1"/>
  <c r="R184" i="130"/>
  <c r="Z184" i="130" s="1"/>
  <c r="S184" i="130"/>
  <c r="AA184" i="130" s="1"/>
  <c r="R185" i="130"/>
  <c r="Z185" i="130" s="1"/>
  <c r="S185" i="130"/>
  <c r="AA185" i="130" s="1"/>
  <c r="R186" i="130"/>
  <c r="S186" i="130"/>
  <c r="AA186" i="130" s="1"/>
  <c r="R187" i="130"/>
  <c r="S187" i="130"/>
  <c r="AA187" i="130" s="1"/>
  <c r="R188" i="130"/>
  <c r="Z188" i="130" s="1"/>
  <c r="S188" i="130"/>
  <c r="AA188" i="130" s="1"/>
  <c r="R189" i="130"/>
  <c r="Z189" i="130" s="1"/>
  <c r="S189" i="130"/>
  <c r="AA189" i="130" s="1"/>
  <c r="R190" i="130"/>
  <c r="Z190" i="130" s="1"/>
  <c r="S190" i="130"/>
  <c r="AA190" i="130" s="1"/>
  <c r="R191" i="130"/>
  <c r="Z191" i="130" s="1"/>
  <c r="S191" i="130"/>
  <c r="AA191" i="130" s="1"/>
  <c r="R192" i="130"/>
  <c r="Z192" i="130" s="1"/>
  <c r="S192" i="130"/>
  <c r="AA192" i="130" s="1"/>
  <c r="R193" i="130"/>
  <c r="S193" i="130"/>
  <c r="AA193" i="130" s="1"/>
  <c r="R194" i="130"/>
  <c r="Z194" i="130" s="1"/>
  <c r="S194" i="130"/>
  <c r="AA194" i="130" s="1"/>
  <c r="H72" i="130"/>
  <c r="L3" i="140" s="1"/>
  <c r="AB40" i="130" l="1"/>
  <c r="T40" i="130"/>
  <c r="AB192" i="130"/>
  <c r="O4" i="140"/>
  <c r="Q3" i="140"/>
  <c r="Q4" i="140"/>
  <c r="O7" i="140"/>
  <c r="O6" i="140"/>
  <c r="O5" i="140"/>
  <c r="O3" i="140"/>
  <c r="P7" i="140"/>
  <c r="Q7" i="140" s="1"/>
  <c r="P6" i="140"/>
  <c r="Q6" i="140" s="1"/>
  <c r="P5" i="140"/>
  <c r="Q5" i="140" s="1"/>
  <c r="T165" i="130"/>
  <c r="T166" i="130"/>
  <c r="T169" i="130"/>
  <c r="T187" i="130"/>
  <c r="T188" i="130"/>
  <c r="T193" i="130"/>
  <c r="T178" i="130"/>
  <c r="AB189" i="130"/>
  <c r="T185" i="130"/>
  <c r="T191" i="130"/>
  <c r="T177" i="130"/>
  <c r="AB171" i="130"/>
  <c r="AB178" i="130"/>
  <c r="AB190" i="130"/>
  <c r="T183" i="130"/>
  <c r="T172" i="130"/>
  <c r="AB166" i="130"/>
  <c r="T186" i="130"/>
  <c r="T182" i="130"/>
  <c r="AB179" i="130"/>
  <c r="T175" i="130"/>
  <c r="AB169" i="130"/>
  <c r="Z193" i="130"/>
  <c r="AB193" i="130" s="1"/>
  <c r="T194" i="130"/>
  <c r="Z187" i="130"/>
  <c r="AB187" i="130" s="1"/>
  <c r="T168" i="130"/>
  <c r="T190" i="130"/>
  <c r="AB184" i="130"/>
  <c r="T174" i="130"/>
  <c r="T180" i="130"/>
  <c r="AB182" i="130"/>
  <c r="AB175" i="130"/>
  <c r="AB194" i="130"/>
  <c r="AB188" i="130"/>
  <c r="AB185" i="130"/>
  <c r="AB170" i="130"/>
  <c r="AB181" i="130"/>
  <c r="AB191" i="130"/>
  <c r="AB172" i="130"/>
  <c r="AB167" i="130"/>
  <c r="T179" i="130"/>
  <c r="T170" i="130"/>
  <c r="T167" i="130"/>
  <c r="Z174" i="130"/>
  <c r="AB174" i="130" s="1"/>
  <c r="T176" i="130"/>
  <c r="Z186" i="130"/>
  <c r="AB186" i="130" s="1"/>
  <c r="Z180" i="130"/>
  <c r="AB180" i="130" s="1"/>
  <c r="Z168" i="130"/>
  <c r="AB168" i="130" s="1"/>
  <c r="T173" i="130"/>
  <c r="Z176" i="130"/>
  <c r="AB176" i="130" s="1"/>
  <c r="Z173" i="130"/>
  <c r="AB173" i="130" s="1"/>
  <c r="T181" i="130"/>
  <c r="Z183" i="130"/>
  <c r="AB183" i="130" s="1"/>
  <c r="Z177" i="130"/>
  <c r="AB177" i="130" s="1"/>
  <c r="T184" i="130"/>
  <c r="T192" i="130"/>
  <c r="T189" i="130"/>
  <c r="T171" i="130"/>
  <c r="Z165" i="130"/>
  <c r="AB165" i="130" s="1"/>
  <c r="R41" i="130"/>
  <c r="Z41" i="130" s="1"/>
  <c r="S41" i="130"/>
  <c r="AA41" i="130" s="1"/>
  <c r="K72" i="130"/>
  <c r="K41" i="130"/>
  <c r="R72" i="130"/>
  <c r="Z72" i="130" s="1"/>
  <c r="S72" i="130"/>
  <c r="AA72" i="130" s="1"/>
  <c r="H41" i="130"/>
  <c r="J14" i="3"/>
  <c r="J15" i="3"/>
  <c r="I14" i="3"/>
  <c r="I15" i="3"/>
  <c r="H14" i="3"/>
  <c r="H15" i="3"/>
  <c r="L2" i="140" l="1"/>
  <c r="O2" i="140" s="1"/>
  <c r="R3" i="140"/>
  <c r="K9" i="3" s="1"/>
  <c r="R5" i="140"/>
  <c r="K11" i="3" s="1"/>
  <c r="R6" i="140"/>
  <c r="K12" i="3" s="1"/>
  <c r="R7" i="140"/>
  <c r="K13" i="3" s="1"/>
  <c r="R4" i="140"/>
  <c r="K10" i="3" s="1"/>
  <c r="AB72" i="130"/>
  <c r="AB41" i="130"/>
  <c r="T72" i="130"/>
  <c r="T41" i="130"/>
  <c r="K14" i="130"/>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2" i="130"/>
  <c r="K43" i="130"/>
  <c r="K44" i="130"/>
  <c r="K45" i="130"/>
  <c r="K46" i="130"/>
  <c r="K47" i="130"/>
  <c r="K48" i="130"/>
  <c r="K49" i="130"/>
  <c r="K50" i="130"/>
  <c r="K51" i="130"/>
  <c r="K52" i="130"/>
  <c r="K53" i="130"/>
  <c r="K54" i="130"/>
  <c r="K55" i="130"/>
  <c r="K56" i="130"/>
  <c r="K57" i="130"/>
  <c r="K58" i="130"/>
  <c r="K59" i="130"/>
  <c r="K60" i="130"/>
  <c r="K61" i="130"/>
  <c r="K62" i="130"/>
  <c r="K63" i="130"/>
  <c r="K64" i="130"/>
  <c r="K65" i="130"/>
  <c r="K66" i="130"/>
  <c r="K67" i="130"/>
  <c r="K68" i="130"/>
  <c r="K69" i="130"/>
  <c r="K70" i="130"/>
  <c r="K71" i="130"/>
  <c r="K73" i="130"/>
  <c r="K74" i="130"/>
  <c r="K75" i="130"/>
  <c r="K76" i="130"/>
  <c r="K77" i="130"/>
  <c r="K78" i="130"/>
  <c r="K79" i="130"/>
  <c r="K80" i="130"/>
  <c r="K81" i="130"/>
  <c r="K82" i="130"/>
  <c r="K83" i="130"/>
  <c r="K84" i="130"/>
  <c r="K85" i="130"/>
  <c r="K86" i="130"/>
  <c r="K87" i="130"/>
  <c r="K88" i="130"/>
  <c r="K89" i="130"/>
  <c r="K90" i="130"/>
  <c r="K91" i="130"/>
  <c r="K92" i="130"/>
  <c r="K93" i="130"/>
  <c r="K94" i="130"/>
  <c r="K95" i="130"/>
  <c r="K96" i="130"/>
  <c r="K97" i="130"/>
  <c r="K98" i="130"/>
  <c r="K99" i="130"/>
  <c r="K100" i="130"/>
  <c r="K101" i="130"/>
  <c r="K102" i="130"/>
  <c r="K103" i="130"/>
  <c r="K104" i="130"/>
  <c r="K105" i="130"/>
  <c r="K106" i="130"/>
  <c r="K107" i="130"/>
  <c r="K108" i="130"/>
  <c r="K109" i="130"/>
  <c r="K110" i="130"/>
  <c r="K111" i="130"/>
  <c r="K112" i="130"/>
  <c r="K113" i="130"/>
  <c r="K114" i="130"/>
  <c r="K115" i="130"/>
  <c r="K116" i="130"/>
  <c r="K117" i="130"/>
  <c r="K118" i="130"/>
  <c r="K119" i="130"/>
  <c r="K120" i="130"/>
  <c r="K121" i="130"/>
  <c r="K122" i="130"/>
  <c r="K123" i="130"/>
  <c r="K124" i="130"/>
  <c r="K125" i="130"/>
  <c r="K126" i="130"/>
  <c r="K127" i="130"/>
  <c r="K128" i="130"/>
  <c r="K129" i="130"/>
  <c r="K130" i="130"/>
  <c r="K131" i="130"/>
  <c r="K132" i="130"/>
  <c r="K133" i="130"/>
  <c r="K134" i="130"/>
  <c r="K135" i="130"/>
  <c r="K136" i="130"/>
  <c r="K137" i="130"/>
  <c r="K138" i="130"/>
  <c r="K139" i="130"/>
  <c r="K140" i="130"/>
  <c r="K141" i="130"/>
  <c r="K142" i="130"/>
  <c r="K143" i="130"/>
  <c r="K144" i="130"/>
  <c r="K145" i="130"/>
  <c r="K146" i="130"/>
  <c r="K147" i="130"/>
  <c r="K148" i="130"/>
  <c r="K149" i="130"/>
  <c r="K150" i="130"/>
  <c r="K151" i="130"/>
  <c r="K152" i="130"/>
  <c r="K153" i="130"/>
  <c r="K154" i="130"/>
  <c r="K155" i="130"/>
  <c r="K156" i="130"/>
  <c r="K157" i="130"/>
  <c r="K158" i="130"/>
  <c r="K159" i="130"/>
  <c r="K160" i="130"/>
  <c r="K161" i="130"/>
  <c r="K162" i="130"/>
  <c r="K163" i="130"/>
  <c r="K164" i="130"/>
  <c r="K193" i="130"/>
  <c r="K194" i="130"/>
  <c r="R163" i="130"/>
  <c r="S163" i="130"/>
  <c r="AA163" i="130" s="1"/>
  <c r="R164" i="130"/>
  <c r="S164" i="130"/>
  <c r="AA164" i="130" s="1"/>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2" i="130"/>
  <c r="Z42" i="130" s="1"/>
  <c r="S42" i="130"/>
  <c r="R43" i="130"/>
  <c r="Z43" i="130" s="1"/>
  <c r="S43" i="130"/>
  <c r="AA43" i="130" s="1"/>
  <c r="R44" i="130"/>
  <c r="Z44" i="130" s="1"/>
  <c r="S44" i="130"/>
  <c r="AA44" i="130" s="1"/>
  <c r="R45" i="130"/>
  <c r="Z45" i="130" s="1"/>
  <c r="S45" i="130"/>
  <c r="AA45" i="130" s="1"/>
  <c r="R46" i="130"/>
  <c r="Z46" i="130" s="1"/>
  <c r="S46" i="130"/>
  <c r="R47" i="130"/>
  <c r="S47" i="130"/>
  <c r="AA47" i="130" s="1"/>
  <c r="R48" i="130"/>
  <c r="Z48" i="130" s="1"/>
  <c r="S48" i="130"/>
  <c r="AA48" i="130" s="1"/>
  <c r="R49" i="130"/>
  <c r="Z49" i="130" s="1"/>
  <c r="S49" i="130"/>
  <c r="AA49" i="130" s="1"/>
  <c r="R50" i="130"/>
  <c r="Z50" i="130" s="1"/>
  <c r="S50" i="130"/>
  <c r="AA50" i="130" s="1"/>
  <c r="R51" i="130"/>
  <c r="S51" i="130"/>
  <c r="AA51" i="130" s="1"/>
  <c r="R52" i="130"/>
  <c r="Z52" i="130" s="1"/>
  <c r="S52" i="130"/>
  <c r="AA52" i="130" s="1"/>
  <c r="R53" i="130"/>
  <c r="S53" i="130"/>
  <c r="AA53" i="130" s="1"/>
  <c r="R54" i="130"/>
  <c r="S54" i="130"/>
  <c r="AA54" i="130" s="1"/>
  <c r="R55" i="130"/>
  <c r="Z55" i="130" s="1"/>
  <c r="S55" i="130"/>
  <c r="AA55" i="130" s="1"/>
  <c r="R56" i="130"/>
  <c r="Z56" i="130" s="1"/>
  <c r="S56" i="130"/>
  <c r="AA56" i="130" s="1"/>
  <c r="R57" i="130"/>
  <c r="Z57" i="130" s="1"/>
  <c r="S57" i="130"/>
  <c r="AA57" i="130" s="1"/>
  <c r="R58" i="130"/>
  <c r="Z58" i="130" s="1"/>
  <c r="S58" i="130"/>
  <c r="R59" i="130"/>
  <c r="Z59" i="130" s="1"/>
  <c r="S59" i="130"/>
  <c r="AA59" i="130" s="1"/>
  <c r="R60" i="130"/>
  <c r="Z60" i="130" s="1"/>
  <c r="S60" i="130"/>
  <c r="AA60" i="130" s="1"/>
  <c r="R61" i="130"/>
  <c r="Z61" i="130" s="1"/>
  <c r="S61" i="130"/>
  <c r="AA61" i="130" s="1"/>
  <c r="R62" i="130"/>
  <c r="S62" i="130"/>
  <c r="AA62" i="130" s="1"/>
  <c r="R63" i="130"/>
  <c r="Z63" i="130" s="1"/>
  <c r="S63" i="130"/>
  <c r="AA63" i="130" s="1"/>
  <c r="R64" i="130"/>
  <c r="S64" i="130"/>
  <c r="AA64" i="130" s="1"/>
  <c r="R65" i="130"/>
  <c r="Z65" i="130" s="1"/>
  <c r="S65" i="130"/>
  <c r="AA65" i="130" s="1"/>
  <c r="R66" i="130"/>
  <c r="Z66" i="130" s="1"/>
  <c r="S66" i="130"/>
  <c r="AA66" i="130" s="1"/>
  <c r="R67" i="130"/>
  <c r="Z67" i="130" s="1"/>
  <c r="S67" i="130"/>
  <c r="AA67" i="130" s="1"/>
  <c r="R68" i="130"/>
  <c r="S68" i="130"/>
  <c r="AA68" i="130" s="1"/>
  <c r="R69" i="130"/>
  <c r="S69" i="130"/>
  <c r="AA69" i="130" s="1"/>
  <c r="R70" i="130"/>
  <c r="Z70" i="130" s="1"/>
  <c r="S70" i="130"/>
  <c r="AA70" i="130" s="1"/>
  <c r="R71" i="130"/>
  <c r="Z71" i="130" s="1"/>
  <c r="S71" i="130"/>
  <c r="AA71" i="130" s="1"/>
  <c r="R73" i="130"/>
  <c r="Z73" i="130" s="1"/>
  <c r="S73" i="130"/>
  <c r="AA73" i="130" s="1"/>
  <c r="R74" i="130"/>
  <c r="Z74" i="130" s="1"/>
  <c r="S74" i="130"/>
  <c r="R75" i="130"/>
  <c r="Z75" i="130" s="1"/>
  <c r="S75" i="130"/>
  <c r="R76" i="130"/>
  <c r="Z76" i="130" s="1"/>
  <c r="S76" i="130"/>
  <c r="AA76" i="130" s="1"/>
  <c r="R77" i="130"/>
  <c r="S77" i="130"/>
  <c r="AA77" i="130" s="1"/>
  <c r="R78" i="130"/>
  <c r="S78" i="130"/>
  <c r="AA78" i="130" s="1"/>
  <c r="R79" i="130"/>
  <c r="S79" i="130"/>
  <c r="AA79" i="130" s="1"/>
  <c r="R80" i="130"/>
  <c r="Z80" i="130" s="1"/>
  <c r="S80" i="130"/>
  <c r="AA80" i="130" s="1"/>
  <c r="R81" i="130"/>
  <c r="Z81" i="130" s="1"/>
  <c r="S81" i="130"/>
  <c r="AA81" i="130" s="1"/>
  <c r="R82" i="130"/>
  <c r="Z82" i="130" s="1"/>
  <c r="S82" i="130"/>
  <c r="R83" i="130"/>
  <c r="Z83" i="130" s="1"/>
  <c r="S83" i="130"/>
  <c r="AA83" i="130" s="1"/>
  <c r="R84" i="130"/>
  <c r="Z84" i="130" s="1"/>
  <c r="S84" i="130"/>
  <c r="R85" i="130"/>
  <c r="S85" i="130"/>
  <c r="AA85" i="130" s="1"/>
  <c r="R86" i="130"/>
  <c r="Z86" i="130" s="1"/>
  <c r="S86" i="130"/>
  <c r="AA86" i="130" s="1"/>
  <c r="R87" i="130"/>
  <c r="S87" i="130"/>
  <c r="AA87" i="130" s="1"/>
  <c r="R88" i="130"/>
  <c r="Z88" i="130" s="1"/>
  <c r="S88" i="130"/>
  <c r="AA88" i="130" s="1"/>
  <c r="R89" i="130"/>
  <c r="Z89" i="130" s="1"/>
  <c r="S89" i="130"/>
  <c r="AA89" i="130" s="1"/>
  <c r="R90" i="130"/>
  <c r="Z90" i="130" s="1"/>
  <c r="S90" i="130"/>
  <c r="AA90" i="130" s="1"/>
  <c r="R91" i="130"/>
  <c r="Z91" i="130" s="1"/>
  <c r="S91" i="130"/>
  <c r="AA91" i="130" s="1"/>
  <c r="R92" i="130"/>
  <c r="S92" i="130"/>
  <c r="AA92" i="130" s="1"/>
  <c r="R93" i="130"/>
  <c r="Z93" i="130" s="1"/>
  <c r="S93" i="130"/>
  <c r="AA93" i="130" s="1"/>
  <c r="R94" i="130"/>
  <c r="S94" i="130"/>
  <c r="AA94" i="130" s="1"/>
  <c r="R95" i="130"/>
  <c r="S95" i="130"/>
  <c r="AA95" i="130" s="1"/>
  <c r="R96" i="130"/>
  <c r="Z96" i="130" s="1"/>
  <c r="S96" i="130"/>
  <c r="AA96" i="130" s="1"/>
  <c r="R97" i="130"/>
  <c r="Z97" i="130" s="1"/>
  <c r="S97" i="130"/>
  <c r="AA97" i="130" s="1"/>
  <c r="R98" i="130"/>
  <c r="Z98" i="130" s="1"/>
  <c r="S98" i="130"/>
  <c r="R99" i="130"/>
  <c r="Z99" i="130" s="1"/>
  <c r="S99" i="130"/>
  <c r="AA99" i="130" s="1"/>
  <c r="R100" i="130"/>
  <c r="S100" i="130"/>
  <c r="AA100" i="130" s="1"/>
  <c r="R101" i="130"/>
  <c r="Z101" i="130" s="1"/>
  <c r="S101" i="130"/>
  <c r="AA101" i="130" s="1"/>
  <c r="R102" i="130"/>
  <c r="Z102" i="130" s="1"/>
  <c r="S102" i="130"/>
  <c r="AA102" i="130" s="1"/>
  <c r="R103" i="130"/>
  <c r="S103" i="130"/>
  <c r="AA103" i="130" s="1"/>
  <c r="R104" i="130"/>
  <c r="Z104" i="130" s="1"/>
  <c r="S104" i="130"/>
  <c r="AA104" i="130" s="1"/>
  <c r="R105" i="130"/>
  <c r="Z105" i="130" s="1"/>
  <c r="S105" i="130"/>
  <c r="AA105" i="130" s="1"/>
  <c r="R106" i="130"/>
  <c r="Z106" i="130" s="1"/>
  <c r="S106" i="130"/>
  <c r="AA106" i="130" s="1"/>
  <c r="R107" i="130"/>
  <c r="Z107" i="130" s="1"/>
  <c r="S107" i="130"/>
  <c r="AA107" i="130" s="1"/>
  <c r="R108" i="130"/>
  <c r="S108" i="130"/>
  <c r="AA108" i="130" s="1"/>
  <c r="R109" i="130"/>
  <c r="S109" i="130"/>
  <c r="AA109" i="130" s="1"/>
  <c r="R110" i="130"/>
  <c r="S110" i="130"/>
  <c r="AA110" i="130" s="1"/>
  <c r="R111" i="130"/>
  <c r="Z111" i="130" s="1"/>
  <c r="S111" i="130"/>
  <c r="AA111" i="130" s="1"/>
  <c r="R112" i="130"/>
  <c r="Z112" i="130" s="1"/>
  <c r="S112" i="130"/>
  <c r="AA112" i="130" s="1"/>
  <c r="R113" i="130"/>
  <c r="Z113" i="130" s="1"/>
  <c r="S113" i="130"/>
  <c r="AA113" i="130" s="1"/>
  <c r="R114" i="130"/>
  <c r="Z114" i="130" s="1"/>
  <c r="S114" i="130"/>
  <c r="R115" i="130"/>
  <c r="Z115" i="130" s="1"/>
  <c r="S115" i="130"/>
  <c r="R116" i="130"/>
  <c r="Z116" i="130" s="1"/>
  <c r="S116" i="130"/>
  <c r="R117" i="130"/>
  <c r="S117" i="130"/>
  <c r="AA117" i="130" s="1"/>
  <c r="R118" i="130"/>
  <c r="Z118" i="130" s="1"/>
  <c r="S118" i="130"/>
  <c r="AA118" i="130" s="1"/>
  <c r="R119" i="130"/>
  <c r="S119" i="130"/>
  <c r="AA119" i="130" s="1"/>
  <c r="R120" i="130"/>
  <c r="Z120" i="130" s="1"/>
  <c r="S120" i="130"/>
  <c r="AA120" i="130" s="1"/>
  <c r="R121" i="130"/>
  <c r="Z121" i="130" s="1"/>
  <c r="S121" i="130"/>
  <c r="AA121" i="130" s="1"/>
  <c r="R122" i="130"/>
  <c r="Z122" i="130" s="1"/>
  <c r="S122" i="130"/>
  <c r="AA122" i="130" s="1"/>
  <c r="R123" i="130"/>
  <c r="Z123" i="130" s="1"/>
  <c r="S123" i="130"/>
  <c r="R124" i="130"/>
  <c r="S124" i="130"/>
  <c r="AA124" i="130" s="1"/>
  <c r="R125" i="130"/>
  <c r="Z125" i="130" s="1"/>
  <c r="S125" i="130"/>
  <c r="AA125" i="130" s="1"/>
  <c r="R126" i="130"/>
  <c r="S126" i="130"/>
  <c r="AA126" i="130" s="1"/>
  <c r="R127" i="130"/>
  <c r="S127" i="130"/>
  <c r="AA127" i="130" s="1"/>
  <c r="R128" i="130"/>
  <c r="Z128" i="130" s="1"/>
  <c r="S128" i="130"/>
  <c r="AA128" i="130" s="1"/>
  <c r="R129" i="130"/>
  <c r="Z129" i="130" s="1"/>
  <c r="S129" i="130"/>
  <c r="AA129" i="130" s="1"/>
  <c r="R130" i="130"/>
  <c r="Z130" i="130" s="1"/>
  <c r="S130" i="130"/>
  <c r="R131" i="130"/>
  <c r="Z131" i="130" s="1"/>
  <c r="S131" i="130"/>
  <c r="R132" i="130"/>
  <c r="Z132" i="130" s="1"/>
  <c r="S132" i="130"/>
  <c r="AA132" i="130" s="1"/>
  <c r="R133" i="130"/>
  <c r="S133" i="130"/>
  <c r="AA133" i="130" s="1"/>
  <c r="R134" i="130"/>
  <c r="S134" i="130"/>
  <c r="AA134" i="130" s="1"/>
  <c r="R135" i="130"/>
  <c r="Z135" i="130" s="1"/>
  <c r="S135" i="130"/>
  <c r="AA135" i="130" s="1"/>
  <c r="R136" i="130"/>
  <c r="Z136" i="130" s="1"/>
  <c r="S136" i="130"/>
  <c r="AA136" i="130" s="1"/>
  <c r="R137" i="130"/>
  <c r="Z137" i="130" s="1"/>
  <c r="S137" i="130"/>
  <c r="AA137" i="130" s="1"/>
  <c r="R138" i="130"/>
  <c r="Z138" i="130" s="1"/>
  <c r="S138" i="130"/>
  <c r="R139" i="130"/>
  <c r="Z139" i="130" s="1"/>
  <c r="S139" i="130"/>
  <c r="R140" i="130"/>
  <c r="Z140" i="130" s="1"/>
  <c r="S140" i="130"/>
  <c r="AA140" i="130" s="1"/>
  <c r="R141" i="130"/>
  <c r="Z141" i="130" s="1"/>
  <c r="S141" i="130"/>
  <c r="AA141" i="130" s="1"/>
  <c r="R142" i="130"/>
  <c r="Z142" i="130" s="1"/>
  <c r="S142" i="130"/>
  <c r="AA142" i="130" s="1"/>
  <c r="R143" i="130"/>
  <c r="S143" i="130"/>
  <c r="AA143" i="130" s="1"/>
  <c r="R144" i="130"/>
  <c r="Z144" i="130" s="1"/>
  <c r="S144" i="130"/>
  <c r="AA144" i="130" s="1"/>
  <c r="R145" i="130"/>
  <c r="Z145" i="130" s="1"/>
  <c r="S145" i="130"/>
  <c r="AA145" i="130" s="1"/>
  <c r="R146" i="130"/>
  <c r="Z146" i="130" s="1"/>
  <c r="S146" i="130"/>
  <c r="AA146" i="130" s="1"/>
  <c r="R147" i="130"/>
  <c r="Z147" i="130" s="1"/>
  <c r="S147" i="130"/>
  <c r="R148" i="130"/>
  <c r="Z148" i="130" s="1"/>
  <c r="S148" i="130"/>
  <c r="AA148" i="130" s="1"/>
  <c r="R149" i="130"/>
  <c r="S149" i="130"/>
  <c r="AA149" i="130" s="1"/>
  <c r="R150" i="130"/>
  <c r="Z150" i="130" s="1"/>
  <c r="S150" i="130"/>
  <c r="AA150" i="130" s="1"/>
  <c r="R151" i="130"/>
  <c r="S151" i="130"/>
  <c r="AA151" i="130" s="1"/>
  <c r="R152" i="130"/>
  <c r="Z152" i="130" s="1"/>
  <c r="S152" i="130"/>
  <c r="AA152" i="130" s="1"/>
  <c r="R153" i="130"/>
  <c r="Z153" i="130" s="1"/>
  <c r="S153" i="130"/>
  <c r="AA153" i="130" s="1"/>
  <c r="R154" i="130"/>
  <c r="Z154" i="130" s="1"/>
  <c r="S154" i="130"/>
  <c r="AA154" i="130" s="1"/>
  <c r="R155" i="130"/>
  <c r="Z155" i="130" s="1"/>
  <c r="S155" i="130"/>
  <c r="R156" i="130"/>
  <c r="S156" i="130"/>
  <c r="AA156" i="130" s="1"/>
  <c r="R157" i="130"/>
  <c r="Z157" i="130" s="1"/>
  <c r="S157" i="130"/>
  <c r="AA157" i="130" s="1"/>
  <c r="R158" i="130"/>
  <c r="S158" i="130"/>
  <c r="AA158" i="130" s="1"/>
  <c r="R159" i="130"/>
  <c r="S159" i="130"/>
  <c r="AA159" i="130" s="1"/>
  <c r="R160" i="130"/>
  <c r="Z160" i="130" s="1"/>
  <c r="S160" i="130"/>
  <c r="AA160" i="130" s="1"/>
  <c r="R161" i="130"/>
  <c r="Z161" i="130" s="1"/>
  <c r="S161" i="130"/>
  <c r="AA161" i="130" s="1"/>
  <c r="R162" i="130"/>
  <c r="Z162" i="130" s="1"/>
  <c r="S162" i="130"/>
  <c r="Q2" i="140" l="1"/>
  <c r="R2" i="140" s="1"/>
  <c r="K8" i="3" s="1"/>
  <c r="T163" i="130"/>
  <c r="AB63" i="130"/>
  <c r="AB141" i="130"/>
  <c r="T143" i="130"/>
  <c r="AB137" i="130"/>
  <c r="T133" i="130"/>
  <c r="T110" i="130"/>
  <c r="AB106" i="130"/>
  <c r="AB102" i="130"/>
  <c r="T69" i="130"/>
  <c r="T53" i="130"/>
  <c r="T164" i="130"/>
  <c r="T155" i="130"/>
  <c r="T131" i="130"/>
  <c r="T123" i="130"/>
  <c r="T115" i="130"/>
  <c r="T75" i="130"/>
  <c r="T46" i="130"/>
  <c r="T70" i="130"/>
  <c r="T58" i="130"/>
  <c r="T42" i="130"/>
  <c r="T74" i="130"/>
  <c r="T25" i="130"/>
  <c r="AB71" i="130"/>
  <c r="I13" i="3"/>
  <c r="T147" i="130"/>
  <c r="AB43" i="130"/>
  <c r="T30" i="130"/>
  <c r="T64" i="130"/>
  <c r="AB56" i="130"/>
  <c r="AB52" i="130"/>
  <c r="T35" i="130"/>
  <c r="T31" i="130"/>
  <c r="AB15" i="130"/>
  <c r="T156" i="130"/>
  <c r="AB128" i="130"/>
  <c r="AB112" i="130"/>
  <c r="T108" i="130"/>
  <c r="T100" i="130"/>
  <c r="T92" i="130"/>
  <c r="Z35" i="130"/>
  <c r="AB35" i="130" s="1"/>
  <c r="Z31" i="130"/>
  <c r="AB31" i="130" s="1"/>
  <c r="T68" i="130"/>
  <c r="AB60" i="130"/>
  <c r="AB48" i="130"/>
  <c r="AB27" i="130"/>
  <c r="Z64" i="130"/>
  <c r="AB64" i="130" s="1"/>
  <c r="AB132" i="130"/>
  <c r="AB120" i="130"/>
  <c r="AB142" i="130"/>
  <c r="T138" i="130"/>
  <c r="Z53" i="130"/>
  <c r="AB53" i="130" s="1"/>
  <c r="H12" i="3"/>
  <c r="Z68" i="130"/>
  <c r="AB68" i="130" s="1"/>
  <c r="AB76" i="130"/>
  <c r="T158" i="130"/>
  <c r="T111" i="130"/>
  <c r="T103" i="130"/>
  <c r="T95" i="130"/>
  <c r="T87" i="130"/>
  <c r="AB83" i="130"/>
  <c r="T79" i="130"/>
  <c r="AA147" i="130"/>
  <c r="AB147" i="130" s="1"/>
  <c r="AA115" i="130"/>
  <c r="AB115" i="130" s="1"/>
  <c r="AB157" i="130"/>
  <c r="T149" i="130"/>
  <c r="T134" i="130"/>
  <c r="T130" i="130"/>
  <c r="T122" i="130"/>
  <c r="T114" i="130"/>
  <c r="T98" i="130"/>
  <c r="T90" i="130"/>
  <c r="T82" i="130"/>
  <c r="AB160" i="130"/>
  <c r="AB152" i="130"/>
  <c r="Z143" i="130"/>
  <c r="AB143" i="130" s="1"/>
  <c r="AB136" i="130"/>
  <c r="T132" i="130"/>
  <c r="AB125" i="130"/>
  <c r="AB105" i="130"/>
  <c r="T85" i="130"/>
  <c r="AB140" i="130"/>
  <c r="AB129" i="130"/>
  <c r="AB121" i="130"/>
  <c r="AB113" i="130"/>
  <c r="AB93" i="130"/>
  <c r="T139" i="130"/>
  <c r="T135" i="130"/>
  <c r="T116" i="130"/>
  <c r="Z108" i="130"/>
  <c r="AB108" i="130" s="1"/>
  <c r="T51" i="130"/>
  <c r="T47" i="130"/>
  <c r="AA46" i="130"/>
  <c r="AB46" i="130" s="1"/>
  <c r="AB38" i="130"/>
  <c r="T34" i="130"/>
  <c r="T21" i="130"/>
  <c r="AB21" i="130"/>
  <c r="AB19" i="130"/>
  <c r="AB16" i="130"/>
  <c r="AB99" i="130"/>
  <c r="AB91" i="130"/>
  <c r="AB135" i="130"/>
  <c r="AB67" i="130"/>
  <c r="AB107" i="130"/>
  <c r="AB153" i="130"/>
  <c r="AB145" i="130"/>
  <c r="AB70" i="130"/>
  <c r="AB66" i="130"/>
  <c r="AB33" i="130"/>
  <c r="AB101" i="130"/>
  <c r="AB146" i="130"/>
  <c r="AB55" i="130"/>
  <c r="AB26" i="130"/>
  <c r="AB59" i="130"/>
  <c r="AB22" i="130"/>
  <c r="AB148" i="130"/>
  <c r="AB144" i="130"/>
  <c r="AB65" i="130"/>
  <c r="AB61" i="130"/>
  <c r="AB49" i="130"/>
  <c r="AB45" i="130"/>
  <c r="AB36" i="130"/>
  <c r="AB28" i="130"/>
  <c r="AB89" i="130"/>
  <c r="AB81" i="130"/>
  <c r="AB73" i="130"/>
  <c r="AB96" i="130"/>
  <c r="AB88" i="130"/>
  <c r="AB80" i="130"/>
  <c r="AB44" i="130"/>
  <c r="AB39" i="130"/>
  <c r="AB23" i="130"/>
  <c r="T14" i="130"/>
  <c r="AB104" i="130"/>
  <c r="AB86" i="130"/>
  <c r="Z79" i="130"/>
  <c r="AB79" i="130" s="1"/>
  <c r="AB50" i="130"/>
  <c r="T94" i="130"/>
  <c r="H13" i="3"/>
  <c r="H9" i="3"/>
  <c r="AA139" i="130"/>
  <c r="AB139" i="130" s="1"/>
  <c r="AA114" i="130"/>
  <c r="AB114" i="130" s="1"/>
  <c r="AA82" i="130"/>
  <c r="AB82" i="130" s="1"/>
  <c r="AA75" i="130"/>
  <c r="AB75" i="130" s="1"/>
  <c r="AA42" i="130"/>
  <c r="AB42" i="130" s="1"/>
  <c r="AB150" i="130"/>
  <c r="AB17" i="130"/>
  <c r="T62" i="130"/>
  <c r="T54" i="130"/>
  <c r="T37" i="130"/>
  <c r="T29" i="130"/>
  <c r="T162" i="130"/>
  <c r="T154" i="130"/>
  <c r="T146" i="130"/>
  <c r="T124" i="130"/>
  <c r="T101" i="130"/>
  <c r="T78" i="130"/>
  <c r="T57" i="130"/>
  <c r="T32" i="130"/>
  <c r="T24" i="130"/>
  <c r="Z164" i="130"/>
  <c r="AB164" i="130" s="1"/>
  <c r="Z110" i="130"/>
  <c r="AB110" i="130" s="1"/>
  <c r="Z103" i="130"/>
  <c r="AB103" i="130" s="1"/>
  <c r="Z100" i="130"/>
  <c r="AB100" i="130" s="1"/>
  <c r="Z78" i="130"/>
  <c r="AB78" i="130" s="1"/>
  <c r="Z37" i="130"/>
  <c r="AB37" i="130" s="1"/>
  <c r="Z34" i="130"/>
  <c r="AB34" i="130" s="1"/>
  <c r="Z30" i="130"/>
  <c r="AB30" i="130" s="1"/>
  <c r="T140" i="130"/>
  <c r="T117" i="130"/>
  <c r="AB161" i="130"/>
  <c r="AB154" i="130"/>
  <c r="AB111" i="130"/>
  <c r="AB24" i="130"/>
  <c r="T159" i="130"/>
  <c r="H10" i="3"/>
  <c r="Z149" i="130"/>
  <c r="AB149" i="130" s="1"/>
  <c r="AA138" i="130"/>
  <c r="AB138" i="130" s="1"/>
  <c r="AA131" i="130"/>
  <c r="AB131" i="130" s="1"/>
  <c r="Z117" i="130"/>
  <c r="AB117" i="130" s="1"/>
  <c r="Z85" i="130"/>
  <c r="AB85" i="130" s="1"/>
  <c r="AA74" i="130"/>
  <c r="AB74" i="130" s="1"/>
  <c r="Z133" i="130"/>
  <c r="AB133" i="130" s="1"/>
  <c r="T109" i="130"/>
  <c r="T142" i="130"/>
  <c r="T127" i="130"/>
  <c r="T119" i="130"/>
  <c r="T107" i="130"/>
  <c r="T84" i="130"/>
  <c r="T77" i="130"/>
  <c r="T20" i="130"/>
  <c r="Z163" i="130"/>
  <c r="AB163" i="130" s="1"/>
  <c r="Z159" i="130"/>
  <c r="AB159" i="130" s="1"/>
  <c r="Z156" i="130"/>
  <c r="AB156" i="130" s="1"/>
  <c r="Z134" i="130"/>
  <c r="AB134" i="130" s="1"/>
  <c r="Z127" i="130"/>
  <c r="AB127" i="130" s="1"/>
  <c r="Z124" i="130"/>
  <c r="AB124" i="130" s="1"/>
  <c r="Z95" i="130"/>
  <c r="AB95" i="130" s="1"/>
  <c r="Z92" i="130"/>
  <c r="AB92" i="130" s="1"/>
  <c r="Z69" i="130"/>
  <c r="AB69" i="130" s="1"/>
  <c r="Z62" i="130"/>
  <c r="AB62" i="130" s="1"/>
  <c r="Z29" i="130"/>
  <c r="AB29" i="130" s="1"/>
  <c r="T18" i="130"/>
  <c r="AB118" i="130"/>
  <c r="AB97" i="130"/>
  <c r="H11" i="3"/>
  <c r="AA162" i="130"/>
  <c r="AB162" i="130" s="1"/>
  <c r="AA155" i="130"/>
  <c r="AB155" i="130" s="1"/>
  <c r="AA130" i="130"/>
  <c r="AB130" i="130" s="1"/>
  <c r="AA123" i="130"/>
  <c r="AB123" i="130" s="1"/>
  <c r="AA116" i="130"/>
  <c r="AB116" i="130" s="1"/>
  <c r="Z109" i="130"/>
  <c r="AB109" i="130" s="1"/>
  <c r="AA98" i="130"/>
  <c r="AB98" i="130" s="1"/>
  <c r="AA84" i="130"/>
  <c r="AB84" i="130" s="1"/>
  <c r="Z77" i="130"/>
  <c r="AB77" i="130" s="1"/>
  <c r="AA58" i="130"/>
  <c r="AB58" i="130" s="1"/>
  <c r="AA32" i="130"/>
  <c r="AB32" i="130" s="1"/>
  <c r="AA25" i="130"/>
  <c r="AB25" i="130" s="1"/>
  <c r="T102" i="130"/>
  <c r="AB122" i="130"/>
  <c r="AB90" i="130"/>
  <c r="AB57" i="130"/>
  <c r="AB20" i="130"/>
  <c r="T151" i="130"/>
  <c r="T148" i="130"/>
  <c r="T141" i="130"/>
  <c r="T126" i="130"/>
  <c r="T106" i="130"/>
  <c r="T99" i="130"/>
  <c r="T91" i="130"/>
  <c r="T83" i="130"/>
  <c r="T76" i="130"/>
  <c r="T19" i="130"/>
  <c r="T15" i="130"/>
  <c r="Z158" i="130"/>
  <c r="AB158" i="130" s="1"/>
  <c r="Z151" i="130"/>
  <c r="AB151" i="130" s="1"/>
  <c r="Z126" i="130"/>
  <c r="AB126" i="130" s="1"/>
  <c r="Z119" i="130"/>
  <c r="AB119" i="130" s="1"/>
  <c r="Z94" i="130"/>
  <c r="AB94" i="130" s="1"/>
  <c r="Z87" i="130"/>
  <c r="AB87" i="130" s="1"/>
  <c r="Z54" i="130"/>
  <c r="AB54" i="130" s="1"/>
  <c r="Z51" i="130"/>
  <c r="AB51" i="130" s="1"/>
  <c r="Z47" i="130"/>
  <c r="AB47" i="130" s="1"/>
  <c r="Z18" i="130"/>
  <c r="AB18" i="130" s="1"/>
  <c r="Z14" i="130"/>
  <c r="AB14" i="130" s="1"/>
  <c r="T136" i="130"/>
  <c r="T71" i="130"/>
  <c r="T144" i="130"/>
  <c r="T137" i="130"/>
  <c r="T112" i="130"/>
  <c r="T105" i="130"/>
  <c r="T80" i="130"/>
  <c r="T73" i="130"/>
  <c r="T61" i="130"/>
  <c r="T49" i="130"/>
  <c r="T33" i="130"/>
  <c r="T26" i="130"/>
  <c r="T22" i="130"/>
  <c r="T45" i="130"/>
  <c r="T150" i="130"/>
  <c r="T118" i="130"/>
  <c r="T93" i="130"/>
  <c r="T67" i="130"/>
  <c r="T63" i="130"/>
  <c r="T52" i="130"/>
  <c r="T48" i="130"/>
  <c r="T36" i="130"/>
  <c r="T17" i="130"/>
  <c r="T86" i="130"/>
  <c r="T160" i="130"/>
  <c r="T153" i="130"/>
  <c r="T128" i="130"/>
  <c r="T121" i="130"/>
  <c r="T96" i="130"/>
  <c r="T89" i="130"/>
  <c r="T66" i="130"/>
  <c r="T59" i="130"/>
  <c r="T55" i="130"/>
  <c r="T44" i="130"/>
  <c r="T39" i="130"/>
  <c r="T28" i="130"/>
  <c r="T16" i="130"/>
  <c r="T129" i="130"/>
  <c r="T97" i="130"/>
  <c r="T56" i="130"/>
  <c r="T157" i="130"/>
  <c r="T161" i="130"/>
  <c r="T104" i="130"/>
  <c r="T60" i="130"/>
  <c r="T125" i="130"/>
  <c r="T152" i="130"/>
  <c r="T145" i="130"/>
  <c r="T120" i="130"/>
  <c r="T113" i="130"/>
  <c r="T88" i="130"/>
  <c r="T81" i="130"/>
  <c r="T65" i="130"/>
  <c r="T50" i="130"/>
  <c r="T43" i="130"/>
  <c r="T38" i="130"/>
  <c r="T27" i="130"/>
  <c r="T23" i="130"/>
  <c r="J10" i="3" l="1"/>
  <c r="I12" i="3"/>
  <c r="I11" i="3"/>
  <c r="J11" i="3"/>
  <c r="I10" i="3"/>
  <c r="J12" i="3"/>
  <c r="I9" i="3"/>
  <c r="J13" i="3"/>
  <c r="J9" i="3"/>
  <c r="F27" i="128" l="1"/>
  <c r="F25" i="128"/>
  <c r="F23" i="128"/>
  <c r="F21" i="128"/>
  <c r="F19" i="128"/>
  <c r="K13" i="130" l="1"/>
  <c r="H8" i="3" s="1"/>
  <c r="S13" i="130" l="1"/>
  <c r="AA13" i="130" s="1"/>
  <c r="R13" i="130"/>
  <c r="Z13" i="130" s="1"/>
  <c r="AB13" i="130" l="1"/>
  <c r="J8" i="3" s="1"/>
  <c r="F17" i="128" s="1"/>
  <c r="F3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tc={7F00C3CA-4167-48AE-AFB8-78DEB2E56FC7}</author>
    <author>tc={FF1EFC01-6DD6-4F24-9FA2-2B085662FE25}</author>
    <author>tc={402E2B84-9398-4893-9FD3-4460041528F0}</author>
  </authors>
  <commentList>
    <comment ref="A7" authorId="0" shapeId="0" xr:uid="{7F00C3CA-4167-48AE-AFB8-78DEB2E56FC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9" authorId="1" shapeId="0" xr:uid="{FF1EFC01-6DD6-4F24-9FA2-2B085662FE2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0" authorId="2" shapeId="0" xr:uid="{402E2B84-9398-4893-9FD3-4460041528F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<sst xmlns="http://schemas.openxmlformats.org/spreadsheetml/2006/main" count="1737" uniqueCount="813">
  <si>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</si>
  <si>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</si>
  <si>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</si>
  <si>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</si>
  <si>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</si>
  <si>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</si>
  <si>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</si>
  <si>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</si>
  <si>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</si>
  <si>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</si>
  <si>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</si>
  <si>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</si>
  <si>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</si>
  <si>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</si>
  <si>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</si>
  <si>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</si>
  <si>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</si>
  <si>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</si>
  <si>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</si>
  <si>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</si>
  <si>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</si>
  <si>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</si>
  <si>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</si>
  <si>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</si>
  <si>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</si>
  <si>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</si>
  <si>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</si>
  <si>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</si>
  <si>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</si>
  <si>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</si>
  <si>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</si>
  <si>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</si>
  <si>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</si>
  <si>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</si>
  <si>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</si>
  <si>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</si>
  <si>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</si>
  <si>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</si>
  <si>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</si>
  <si>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</si>
  <si>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</si>
  <si>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</si>
  <si>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</si>
  <si>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</si>
  <si>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</si>
  <si>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</si>
  <si>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</si>
  <si>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</si>
  <si>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</si>
  <si>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</si>
  <si>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</si>
  <si>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</si>
  <si>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</si>
  <si>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</si>
  <si>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Medios Propios</t>
  </si>
  <si>
    <t>Concesión Demanial</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</si>
  <si>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</si>
  <si>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</si>
  <si>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</si>
  <si>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</si>
  <si>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</si>
  <si>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</si>
  <si>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</si>
  <si>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</si>
  <si>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</si>
  <si>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</si>
  <si>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</si>
  <si>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</si>
  <si>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</si>
  <si>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</si>
  <si>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</si>
  <si>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</si>
  <si>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</si>
  <si>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</si>
  <si>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</si>
  <si>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</si>
  <si>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</si>
  <si>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</si>
  <si>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</si>
  <si>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</si>
  <si>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</si>
  <si>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</si>
  <si>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</si>
  <si>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</si>
  <si>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</si>
  <si>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</si>
  <si>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</si>
  <si>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</si>
  <si>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</si>
  <si>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</si>
  <si>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</si>
  <si>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</si>
  <si>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</si>
  <si>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</si>
  <si>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</si>
  <si>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</si>
  <si>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</si>
  <si>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</si>
  <si>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CV.I. X.1</t>
  </si>
  <si>
    <t>CV.C. X.1</t>
  </si>
  <si>
    <t>CV.I. X.X</t>
  </si>
  <si>
    <t>CV.C. X.X</t>
  </si>
  <si>
    <t>OP.I. X.X</t>
  </si>
  <si>
    <t>OP.C. X.X</t>
  </si>
  <si>
    <t>S.R10</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</si>
  <si>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</si>
  <si>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</si>
  <si>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</si>
  <si>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</si>
  <si>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S.I. 10.1</t>
  </si>
  <si>
    <t>S.I. 10.2</t>
  </si>
  <si>
    <t>S.I. 10.3</t>
  </si>
  <si>
    <t>S.I. 10.4</t>
  </si>
  <si>
    <t>S.I. 10.5</t>
  </si>
  <si>
    <t>S.I. 10.6</t>
  </si>
  <si>
    <t>S.I. 10.7</t>
  </si>
  <si>
    <t>S.I. 10.8</t>
  </si>
  <si>
    <t>S.I. 10.9</t>
  </si>
  <si>
    <t>S.I. 10.10</t>
  </si>
  <si>
    <t>S.I. 10.11</t>
  </si>
  <si>
    <t>S.I. 10.12</t>
  </si>
  <si>
    <t>S.I. 10.13</t>
  </si>
  <si>
    <t>S.I. 10.14</t>
  </si>
  <si>
    <t>S.I. 10.15</t>
  </si>
  <si>
    <t>S.I. 10.16</t>
  </si>
  <si>
    <t>S.I. 10.17</t>
  </si>
  <si>
    <t>S.I. 10.18</t>
  </si>
  <si>
    <t>S.I. 10.19</t>
  </si>
  <si>
    <t>S.I. 10.20</t>
  </si>
  <si>
    <t>S.I. 10.21</t>
  </si>
  <si>
    <t>S.I. 10.22</t>
  </si>
  <si>
    <t>S.I. 10.23</t>
  </si>
  <si>
    <t>S.I. 10.24</t>
  </si>
  <si>
    <t>S.I. 10.25</t>
  </si>
  <si>
    <t>S.I. 10.26</t>
  </si>
  <si>
    <t>S.I. 10.27</t>
  </si>
  <si>
    <t>S.I. 10.28</t>
  </si>
  <si>
    <t>C.R12</t>
  </si>
  <si>
    <t>CV.R9</t>
  </si>
  <si>
    <t>MP.R11</t>
  </si>
  <si>
    <t>OP.R8</t>
  </si>
  <si>
    <t>C.I. 12.1</t>
  </si>
  <si>
    <t>C.I. 12.2</t>
  </si>
  <si>
    <t>C.I. 12.3</t>
  </si>
  <si>
    <t>C.I. 12.4</t>
  </si>
  <si>
    <t>C.I. 12.5</t>
  </si>
  <si>
    <t>C.I. 12.6</t>
  </si>
  <si>
    <t>C.I. 12.7</t>
  </si>
  <si>
    <t>C.I. 12.8</t>
  </si>
  <si>
    <t>C.I. 12.9</t>
  </si>
  <si>
    <t>C.I. 12.10</t>
  </si>
  <si>
    <t>C.I. 12.11</t>
  </si>
  <si>
    <t>C.I. 12.12</t>
  </si>
  <si>
    <t>C.I. 12.13</t>
  </si>
  <si>
    <t>C.I. 12.14</t>
  </si>
  <si>
    <t>C.I. 12.15</t>
  </si>
  <si>
    <t>C.I. 12.16</t>
  </si>
  <si>
    <t>C.I. 12.17</t>
  </si>
  <si>
    <t>C.I. 12.18</t>
  </si>
  <si>
    <t>C.I. 12.19</t>
  </si>
  <si>
    <t>C.I. 12.20</t>
  </si>
  <si>
    <t>C.I. 12.21</t>
  </si>
  <si>
    <t>C.I. 12.22</t>
  </si>
  <si>
    <t>C.I. 12.23</t>
  </si>
  <si>
    <t>C.I. 12.24</t>
  </si>
  <si>
    <t>C.I. 12.25</t>
  </si>
  <si>
    <t>C.I. 12.26</t>
  </si>
  <si>
    <t>C.I. 12.27</t>
  </si>
  <si>
    <t>C.I. 12.28</t>
  </si>
  <si>
    <t>C.I. 12.X</t>
  </si>
  <si>
    <t>OP.I. 8.1</t>
  </si>
  <si>
    <t>OP.C. 8.1</t>
  </si>
  <si>
    <t>OP.I. 8.2</t>
  </si>
  <si>
    <t>OP.I. 8.3</t>
  </si>
  <si>
    <t>OP.I. 8.4</t>
  </si>
  <si>
    <t>OP.I. 8.5</t>
  </si>
  <si>
    <t>OP.I. 8.6</t>
  </si>
  <si>
    <t>OP.I. 8.7</t>
  </si>
  <si>
    <t>OP.I. 8.8</t>
  </si>
  <si>
    <t>OP.I. 8.9</t>
  </si>
  <si>
    <t>OP.I. 8.10</t>
  </si>
  <si>
    <t>OP.I. 8.11</t>
  </si>
  <si>
    <t>OP.I. 8.12</t>
  </si>
  <si>
    <t>OP.I. 8.13</t>
  </si>
  <si>
    <t>OP.I. 8.14</t>
  </si>
  <si>
    <t>OP.I. 8.15</t>
  </si>
  <si>
    <t>OP.I. 8.16</t>
  </si>
  <si>
    <t>OP.I. 8.17</t>
  </si>
  <si>
    <t>OP.I. 8.18</t>
  </si>
  <si>
    <t>OP.I. 8.19</t>
  </si>
  <si>
    <t>OP.I. 8.20</t>
  </si>
  <si>
    <t>OP.I. 8.21</t>
  </si>
  <si>
    <t>OP.I. 8.22</t>
  </si>
  <si>
    <t>OP.I. 8.23</t>
  </si>
  <si>
    <t>OP.I. 8.24</t>
  </si>
  <si>
    <t>OP.I. 8.25</t>
  </si>
  <si>
    <t>OP.I. 8.26</t>
  </si>
  <si>
    <t>OP.I. 8.27</t>
  </si>
  <si>
    <t>OP.I. 8.28</t>
  </si>
  <si>
    <t>MP.I.11.1</t>
  </si>
  <si>
    <t>MP.I.11.2</t>
  </si>
  <si>
    <t>MP.I.11.3</t>
  </si>
  <si>
    <t>MP.I.11.4</t>
  </si>
  <si>
    <t>MP.I.11.5</t>
  </si>
  <si>
    <t>MP.I.11.6</t>
  </si>
  <si>
    <t>MP.I.11.7</t>
  </si>
  <si>
    <t>MP.I.11.8</t>
  </si>
  <si>
    <t>MP.I.11.9</t>
  </si>
  <si>
    <t>MP.I.11.10</t>
  </si>
  <si>
    <t>MP.I.11.11</t>
  </si>
  <si>
    <t>MP.I.11.12</t>
  </si>
  <si>
    <t>MP.I.11.13</t>
  </si>
  <si>
    <t>MP.I.11.14</t>
  </si>
  <si>
    <t>MP.I.11.15</t>
  </si>
  <si>
    <t>MP.I.11.16</t>
  </si>
  <si>
    <t>MP.I.11.17</t>
  </si>
  <si>
    <t>MP.I.11.18</t>
  </si>
  <si>
    <t>MP.I.11.19</t>
  </si>
  <si>
    <t>MP.I.11.20</t>
  </si>
  <si>
    <t>MP.I.11.21</t>
  </si>
  <si>
    <t>MP.I.11.22</t>
  </si>
  <si>
    <t>MP.I.11.23</t>
  </si>
  <si>
    <t>MP.I.11.24</t>
  </si>
  <si>
    <t>MP.I.11.25</t>
  </si>
  <si>
    <t>MP.I.11.26</t>
  </si>
  <si>
    <t>MP.I.11.27</t>
  </si>
  <si>
    <t>MP.I.11.28</t>
  </si>
  <si>
    <t>MP.C.11.1</t>
  </si>
  <si>
    <t>MP.C.11.4</t>
  </si>
  <si>
    <t>MP.C.11.5</t>
  </si>
  <si>
    <t>MP.C.11.6</t>
  </si>
  <si>
    <t>MP.C.11.7</t>
  </si>
  <si>
    <t>MP.C.11.2</t>
  </si>
  <si>
    <t>MP.C.11.3</t>
  </si>
  <si>
    <t>MP.C.11.8</t>
  </si>
  <si>
    <t>MP.C.11.9</t>
  </si>
  <si>
    <t>MP.C.11.10</t>
  </si>
  <si>
    <t>MP.C.11.11</t>
  </si>
  <si>
    <t>MP.C.11.12</t>
  </si>
  <si>
    <t>MP.C.11.13</t>
  </si>
  <si>
    <t>MP.C.11.14</t>
  </si>
  <si>
    <t>MP.C.11.15</t>
  </si>
  <si>
    <t>MP.C.11.16</t>
  </si>
  <si>
    <t>MP.C.11.17</t>
  </si>
  <si>
    <t>MP.C.11.18</t>
  </si>
  <si>
    <t>MP.C.11.19</t>
  </si>
  <si>
    <t>MP.C.11.20</t>
  </si>
  <si>
    <t>MP.C.11.21</t>
  </si>
  <si>
    <t>MP.C.11.22</t>
  </si>
  <si>
    <t>MP.C.11.23</t>
  </si>
  <si>
    <t>MP.C.11.24</t>
  </si>
  <si>
    <t>MP.C.11.25</t>
  </si>
  <si>
    <t>MP.C.11.26</t>
  </si>
  <si>
    <t>MP.C.11.27</t>
  </si>
  <si>
    <t>MP.C.11.28</t>
  </si>
  <si>
    <t>OP.C. 8.2</t>
  </si>
  <si>
    <t>OP.C. 8.3</t>
  </si>
  <si>
    <t>OP.C. 8.4</t>
  </si>
  <si>
    <t>OP.C. 8.5</t>
  </si>
  <si>
    <t>OP.C. 8.6</t>
  </si>
  <si>
    <t>OP.C. 8.7</t>
  </si>
  <si>
    <t>OP.C. 8.8</t>
  </si>
  <si>
    <t>OP.C. 8.9</t>
  </si>
  <si>
    <t>OP.C. 8.10</t>
  </si>
  <si>
    <t>OP.C. 8.11</t>
  </si>
  <si>
    <t>OP.C. 8.12</t>
  </si>
  <si>
    <t>OP.C. 8.13</t>
  </si>
  <si>
    <t>OP.C. 8.14</t>
  </si>
  <si>
    <t>OP.C. 8.15</t>
  </si>
  <si>
    <t>OP.C. 8.16</t>
  </si>
  <si>
    <t>OP.C. 8.17</t>
  </si>
  <si>
    <t>OP.C. 8.18</t>
  </si>
  <si>
    <t>OP.C. 8.19</t>
  </si>
  <si>
    <t>OP.C. 8.20</t>
  </si>
  <si>
    <t>OP.C. 8.21</t>
  </si>
  <si>
    <t>OP.C. 8.22</t>
  </si>
  <si>
    <t>OP.C. 8.23</t>
  </si>
  <si>
    <t>OP.C. 8.24</t>
  </si>
  <si>
    <t>OP.C. 8.25</t>
  </si>
  <si>
    <t>OP.C. 8.26</t>
  </si>
  <si>
    <t>OP.C. 8.27</t>
  </si>
  <si>
    <t>OP.C. 8.28</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</si>
  <si>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</si>
  <si>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</si>
  <si>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</si>
  <si>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</si>
  <si>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</si>
  <si>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</si>
  <si>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</si>
  <si>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</si>
  <si>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C.C. 12.1</t>
  </si>
  <si>
    <t>C.C. 12.2</t>
  </si>
  <si>
    <t>C.C. 12.3</t>
  </si>
  <si>
    <t>C.C. 12.4</t>
  </si>
  <si>
    <t>C.C. 12.5</t>
  </si>
  <si>
    <t>C.C. 12.6</t>
  </si>
  <si>
    <t>C.C. 12.7</t>
  </si>
  <si>
    <t>C.C. 12.8</t>
  </si>
  <si>
    <t>C.C. 12.9</t>
  </si>
  <si>
    <t>C.C. 12.10</t>
  </si>
  <si>
    <t>C.C. 12.11</t>
  </si>
  <si>
    <t>C.C. 12.12</t>
  </si>
  <si>
    <t>C.C. 12.13</t>
  </si>
  <si>
    <t>C.C. 12.14</t>
  </si>
  <si>
    <t>C.C. 12.15</t>
  </si>
  <si>
    <t>C.C. 12.16</t>
  </si>
  <si>
    <t>C.C. 12.17</t>
  </si>
  <si>
    <t>C.C. 12.18</t>
  </si>
  <si>
    <t>C.C. 12.19</t>
  </si>
  <si>
    <t>C.C. 12.20</t>
  </si>
  <si>
    <t>C.C. 12.21</t>
  </si>
  <si>
    <t>C.C. 12.22</t>
  </si>
  <si>
    <t>C.C. 12.23</t>
  </si>
  <si>
    <t>C.C. 12.24</t>
  </si>
  <si>
    <t>C.C. 12.25</t>
  </si>
  <si>
    <t>C.C. 12.26</t>
  </si>
  <si>
    <t>C.C. 12.27</t>
  </si>
  <si>
    <t>C.C. 12.28</t>
  </si>
  <si>
    <t>CV.C. 9.1</t>
  </si>
  <si>
    <t>CV.C. 9.2</t>
  </si>
  <si>
    <t>CV.C. 9.3</t>
  </si>
  <si>
    <t>CV.C. 9.4</t>
  </si>
  <si>
    <t>CV.C. 9.5</t>
  </si>
  <si>
    <t>CV.C. 9.6</t>
  </si>
  <si>
    <t>CV.C. 9.7</t>
  </si>
  <si>
    <t>CV.C. 9.8</t>
  </si>
  <si>
    <t>CV.C. 9.9</t>
  </si>
  <si>
    <t>CV.C. 9.10</t>
  </si>
  <si>
    <t>CV.C. 9.11</t>
  </si>
  <si>
    <t>CV.C. 9.12</t>
  </si>
  <si>
    <t>CV.C. 9.13</t>
  </si>
  <si>
    <t>CV.C. 9.14</t>
  </si>
  <si>
    <t>CV.C. 9.15</t>
  </si>
  <si>
    <t>CV.C. 9.16</t>
  </si>
  <si>
    <t>CV.C. 9.17</t>
  </si>
  <si>
    <t>CV.C. 9.18</t>
  </si>
  <si>
    <t>CV.C. 9.19</t>
  </si>
  <si>
    <t>CV.C. 9.20</t>
  </si>
  <si>
    <t>CV.C. 9.21</t>
  </si>
  <si>
    <t>CV.C. 9.22</t>
  </si>
  <si>
    <t>CV.C. 9.23</t>
  </si>
  <si>
    <t>CV.C. 9.24</t>
  </si>
  <si>
    <t>CV.C. 9.25</t>
  </si>
  <si>
    <t>CV.C. 9.26</t>
  </si>
  <si>
    <t>CV.C. 9.27</t>
  </si>
  <si>
    <t>CV.C. 9.28</t>
  </si>
  <si>
    <t>No aplica</t>
  </si>
  <si>
    <r>
      <rPr>
        <b/>
        <sz val="11"/>
        <color rgb="FFFFFFFF"/>
        <rFont val="Calibri"/>
        <family val="2"/>
        <scheme val="minor"/>
      </rPr>
      <t>COMENTARIOS</t>
    </r>
  </si>
  <si>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</si>
  <si>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</si>
  <si>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</si>
  <si>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</si>
  <si>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</si>
  <si>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</si>
  <si>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</si>
  <si>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</si>
  <si>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</si>
  <si>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</si>
  <si>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</si>
  <si>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</si>
  <si>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</si>
  <si>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</si>
  <si>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</si>
  <si>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</si>
  <si>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</si>
  <si>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</si>
  <si>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</si>
  <si>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</si>
  <si>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</si>
  <si>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</si>
  <si>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</si>
  <si>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</si>
  <si>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</si>
  <si>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</si>
  <si>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</si>
  <si>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</si>
  <si>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S.I. 10.X</t>
  </si>
  <si>
    <t xml:space="preserve">Riesgo:
"Incumplimiento del principio de No Hacer Daño Significativo en el Medio Ambiente" </t>
  </si>
  <si>
    <t xml:space="preserve"> Convenios</t>
  </si>
  <si>
    <t xml:space="preserve"> Contratación</t>
  </si>
  <si>
    <t xml:space="preserve"> Otros Proced Adm</t>
  </si>
  <si>
    <t xml:space="preserve">INSTRUCCIONES DE USO </t>
  </si>
  <si>
    <t>B. INSTRUCCIONES DE USO DE LA HERRAMIENTA DE EVALUACIÓN RIESGO (MATRIZ DE RIESGOS)</t>
  </si>
  <si>
    <t xml:space="preserve">Ref. del Riesgo </t>
  </si>
  <si>
    <t>C.C. 12.X</t>
  </si>
  <si>
    <t>CV.I.9.1</t>
  </si>
  <si>
    <t>CV.I.9.2</t>
  </si>
  <si>
    <t>CV.I.9.3</t>
  </si>
  <si>
    <t>CV.I.9.4</t>
  </si>
  <si>
    <t>CV.I.9.5</t>
  </si>
  <si>
    <t>CV.I.9.6</t>
  </si>
  <si>
    <t>CV.I.9.7</t>
  </si>
  <si>
    <t>CV.I.9.8</t>
  </si>
  <si>
    <t>CV.I.9.9</t>
  </si>
  <si>
    <t>CV.I.9.10</t>
  </si>
  <si>
    <t>CV.I.9.11</t>
  </si>
  <si>
    <t>CV.I.9.12</t>
  </si>
  <si>
    <t>CV.I.9.13</t>
  </si>
  <si>
    <t>CV.I.9.14</t>
  </si>
  <si>
    <t>CV.I.9.15</t>
  </si>
  <si>
    <t>CV.I.9.16</t>
  </si>
  <si>
    <t>CV.I.9.17</t>
  </si>
  <si>
    <t>CV.I.9.18</t>
  </si>
  <si>
    <t>CV.I.9.19</t>
  </si>
  <si>
    <t>CV.I.9.20</t>
  </si>
  <si>
    <t>CV.I.9.21</t>
  </si>
  <si>
    <t>CV.I.9.22</t>
  </si>
  <si>
    <t>CV.I.9.23</t>
  </si>
  <si>
    <t>CV.I.9.24</t>
  </si>
  <si>
    <t>CV.I.9.25</t>
  </si>
  <si>
    <t>CV.I.9.26</t>
  </si>
  <si>
    <t>CV.I.9.27</t>
  </si>
  <si>
    <t>CV.I.9.28</t>
  </si>
  <si>
    <t>MP.I. 11.X</t>
  </si>
  <si>
    <t>MP.C. 11.X</t>
  </si>
  <si>
    <t>INSTRUCCIONES DE USO DE LA HERRAMIENTA DE EVALUACIÓN RIESGO DE INCUMPLIMIENTO DEL PRINCIPIO DE NO HACER DAÑO SIGNIFICATIVO EN EL MEDIO AMBIENTE (MATRIZ DE RIESGOS)</t>
  </si>
  <si>
    <t>Entidad Pública</t>
  </si>
  <si>
    <t>ENTIDAD PÚBLICA: MATERIALIZACIÓN DEL RIESGO DE INCUMPLIMIENTO DEL PRINCIPIO DE DNSH</t>
  </si>
  <si>
    <t>Transformación y Resiliencia. (PRTR).</t>
  </si>
  <si>
    <r>
      <t xml:space="preserve">2. La entidad que proceda a realizar el ejercicio de evaluación </t>
    </r>
    <r>
      <rPr>
        <b/>
        <sz val="11"/>
        <rFont val="Calibri"/>
        <family val="2"/>
        <scheme val="minor"/>
      </rPr>
      <t>deberá elegir el método de gestión que le corresponda.</t>
    </r>
  </si>
  <si>
    <t xml:space="preserve">● Descripción del Riesgo : </t>
  </si>
  <si>
    <r>
      <t xml:space="preserve">La referencia secuencial para el riesgo de incumplimiento  incumplimiento del principio de No hacer daño significativo al Medio Ambiente (DNSH) para </t>
    </r>
    <r>
      <rPr>
        <b/>
        <sz val="11"/>
        <color theme="1"/>
        <rFont val="Calibri"/>
        <family val="2"/>
        <scheme val="minor"/>
      </rPr>
      <t>entidades públicas</t>
    </r>
    <r>
      <rPr>
        <sz val="11"/>
        <color theme="1"/>
        <rFont val="Calibri"/>
        <family val="2"/>
        <scheme val="minor"/>
      </rPr>
      <t xml:space="preserve"> es la siguiente: </t>
    </r>
  </si>
  <si>
    <t>Ej.  Si como entidad pública ha convocado dos subvenciones diferentes y desea analizar de modo separado el riesgo de incumplimiento del principio de No hacer daño significativo al Medio Ambiente  en relación a esas dos convocatorias, debe rellenar la evaluación en la referencia S.R10 y crear una nueva referencia S.R10.1 para la siguiente convocatoria, analizando como mínimo los indicadores de riesgo y controles propuestos y creando y completando en las hojas de métodos de gestión e indicadores de riesgos las correspondientes filas.</t>
  </si>
  <si>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S.R10 comienzan como S.I. 10.1., las del riesgo C.R1</t>
    </r>
    <r>
      <rPr>
        <sz val="11"/>
        <rFont val="Calibri"/>
        <family val="2"/>
        <scheme val="minor"/>
      </rPr>
      <t>2 como C.I. 12.1</t>
    </r>
    <r>
      <rPr>
        <sz val="11"/>
        <color theme="1"/>
        <rFont val="Calibri"/>
        <family val="2"/>
        <scheme val="minor"/>
      </rPr>
      <t xml:space="preserve">., etc…) y números secuenciales a los controles de cada uno de los riesgos (por ejemplo, los controles del riesgo S.R10 comienzan como S.C. 10.1., los del riesgo C.R12 como </t>
    </r>
    <r>
      <rPr>
        <sz val="11"/>
        <rFont val="Calibri"/>
        <family val="2"/>
        <scheme val="minor"/>
      </rPr>
      <t>C.C. 12.1, etc…).</t>
    </r>
  </si>
  <si>
    <t>La matriz de este riesgo se ha estructurado de la siguiente forma:</t>
  </si>
  <si>
    <t xml:space="preserve">● Resultado de la Autoevaluación: Donde se calculará automáticamente el resultado de los siguientes riesgos: </t>
  </si>
  <si>
    <t>NOMBRE ACTUACIÓN</t>
  </si>
  <si>
    <t>UNICO Demanda Rural</t>
  </si>
  <si>
    <t>UNICO I+D - 6G 2021</t>
  </si>
  <si>
    <t>UNICO I+D - 6G 2022</t>
  </si>
  <si>
    <t>UNICO I+D - 6G 2023</t>
  </si>
  <si>
    <t>CODIGO DE ACTUACIÓN</t>
  </si>
  <si>
    <t>C15.I01.P01.01</t>
  </si>
  <si>
    <t>C15.I01.P01.02</t>
  </si>
  <si>
    <t>C15.I01.P01.03</t>
  </si>
  <si>
    <t>C15.I01.P01.04</t>
  </si>
  <si>
    <t>C15.I02.P01.01</t>
  </si>
  <si>
    <t>C15.I02.P01.02</t>
  </si>
  <si>
    <t>C15.I03.P01.01</t>
  </si>
  <si>
    <t>C15.I04.P01.01</t>
  </si>
  <si>
    <t>C15.I06.P01.02</t>
  </si>
  <si>
    <t>C15.I06.P01.06</t>
  </si>
  <si>
    <t>C15.I06.P01.07</t>
  </si>
  <si>
    <t>C15.I06.P01.08</t>
  </si>
  <si>
    <t>C15.I06.P01.11</t>
  </si>
  <si>
    <t>C15.I06.P01.14</t>
  </si>
  <si>
    <t>C15.I06.P01.17</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</si>
  <si>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</si>
  <si>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</si>
  <si>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</si>
  <si>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</si>
  <si>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</si>
  <si>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Actuación a evaluar</t>
  </si>
  <si>
    <t>Otras</t>
  </si>
  <si>
    <t>UNICO Sectorial 5G: Emergencias</t>
  </si>
  <si>
    <t>S.I. 10.29</t>
  </si>
  <si>
    <t>Condicion especifica</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</si>
  <si>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</si>
  <si>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</si>
  <si>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</si>
  <si>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r>
      <rPr>
        <sz val="9"/>
        <color theme="1"/>
        <rFont val="Calibri"/>
        <family val="2"/>
        <scheme val="minor"/>
      </rPr>
      <t xml:space="preserve">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</si>
  <si>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</si>
  <si>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</si>
  <si>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</si>
  <si>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</si>
  <si>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</si>
  <si>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</si>
  <si>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</si>
  <si>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</si>
  <si>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</si>
  <si>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</si>
  <si>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C.I. 12.29</t>
  </si>
  <si>
    <t>C.C. 12.29</t>
  </si>
  <si>
    <t>S.C. 10.1</t>
  </si>
  <si>
    <t>S.C. 10.2</t>
  </si>
  <si>
    <t>S.C. 10.3</t>
  </si>
  <si>
    <t>S.C. 10.4</t>
  </si>
  <si>
    <t>S.C. 10.5</t>
  </si>
  <si>
    <t>S.C. 10.6</t>
  </si>
  <si>
    <t>S.C. 10.7</t>
  </si>
  <si>
    <t>S.C. 10.8</t>
  </si>
  <si>
    <t>S.C. 10.9</t>
  </si>
  <si>
    <t>S.C. 10.10</t>
  </si>
  <si>
    <t>S.C. 10.11</t>
  </si>
  <si>
    <t>S.C. 10.12</t>
  </si>
  <si>
    <t>S.C. 10.13</t>
  </si>
  <si>
    <t>S.C. 10.14</t>
  </si>
  <si>
    <t>S.C. 10.15</t>
  </si>
  <si>
    <t>S.C. 10.16</t>
  </si>
  <si>
    <t>S.C. 10.17</t>
  </si>
  <si>
    <t>S.C. 10.18</t>
  </si>
  <si>
    <t>S.C. 10.19</t>
  </si>
  <si>
    <t>S.C. 10.20</t>
  </si>
  <si>
    <t>S.C. 10.21</t>
  </si>
  <si>
    <t>S.C. 10.22</t>
  </si>
  <si>
    <t>S.C. 10.23</t>
  </si>
  <si>
    <t>S.C. 10.24</t>
  </si>
  <si>
    <t>S.C. 10.25</t>
  </si>
  <si>
    <t>S.C. 10.26</t>
  </si>
  <si>
    <t>S.C. 10.27</t>
  </si>
  <si>
    <t>S.C. 10.28</t>
  </si>
  <si>
    <t>S.C. 10.29</t>
  </si>
  <si>
    <t>S.C. 10.X</t>
  </si>
  <si>
    <t xml:space="preserve">UNICO Demanda CCAA -  Servicios Públicos </t>
  </si>
  <si>
    <t>UNICO Demanda CCAA - Industrias y Empresas (polígonos)</t>
  </si>
  <si>
    <t>UNICO Demanda CCAA - Bono Social</t>
  </si>
  <si>
    <t xml:space="preserve">UNICO Demanda CCAA - Edificios </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</si>
  <si>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</si>
  <si>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</si>
  <si>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</si>
  <si>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</si>
  <si>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</si>
  <si>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</si>
  <si>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</si>
  <si>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</si>
  <si>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</si>
  <si>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</si>
  <si>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</si>
  <si>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</si>
  <si>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</si>
  <si>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</si>
  <si>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</si>
  <si>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</si>
  <si>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</si>
  <si>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</si>
  <si>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</si>
  <si>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</si>
  <si>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</si>
  <si>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</si>
  <si>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</si>
  <si>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</si>
  <si>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</si>
  <si>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</si>
  <si>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</si>
  <si>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</si>
  <si>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</si>
  <si>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</si>
  <si>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</si>
  <si>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</si>
  <si>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</si>
  <si>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</si>
  <si>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</si>
  <si>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</si>
  <si>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</si>
  <si>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</si>
  <si>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</si>
  <si>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</si>
  <si>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</si>
  <si>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</si>
  <si>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</si>
  <si>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</si>
  <si>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</si>
  <si>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</si>
  <si>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</si>
  <si>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</si>
  <si>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</si>
  <si>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</si>
  <si>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</si>
  <si>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</si>
  <si>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</si>
  <si>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</si>
  <si>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</si>
  <si>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</si>
  <si>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</si>
  <si>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</si>
  <si>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</si>
  <si>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</si>
  <si>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</si>
  <si>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</si>
  <si>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</si>
  <si>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</si>
  <si>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</si>
  <si>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</si>
  <si>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</si>
  <si>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</si>
  <si>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</si>
  <si>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3. Para su facilidad, filtre la tabla respecto a la celda B12.</t>
  </si>
  <si>
    <t xml:space="preserve">Preguntas </t>
  </si>
  <si>
    <t>CUESTIONARIO DEL PRTR</t>
  </si>
  <si>
    <t>Aspectos Generales: No se ha implantado el principio DNSH conforme a lo previsto en la Sección específica del DNSH del PRTR español.</t>
  </si>
  <si>
    <t xml:space="preserve">● Tener en cuenta en todas la fases (Planificación, diseño, ejecución y control) de la actuación y/o subproyecto la descripción del CID del PRTR Español, así como Guía DNSH de MITECO, Reglamento de Taxonomía y demás normativa aplicable anteriormente mencionada.
</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</si>
  <si>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</si>
  <si>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</si>
  <si>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</si>
  <si>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</si>
  <si>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</si>
  <si>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</si>
  <si>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</si>
  <si>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</si>
  <si>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</si>
  <si>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</si>
  <si>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</si>
  <si>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</si>
  <si>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Si lo considera necesario incluir la  preguntas en relación a sus  indicadores de riesgo adicionales…</t>
  </si>
  <si>
    <t>¿La actuación de su subproyecto cumple con las condiciones específicas vinculadas a DNSH exigibles a la inversión correspondiente?</t>
  </si>
  <si>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</si>
  <si>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conservación de los hábitats y especies, incluidos los declarados de interés de la Unión.</t>
  </si>
  <si>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</si>
  <si>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Para el seguimiento y control del cumplimiento del principio de no hacer daño significativo al medio ambiente se deben completar dos secciones:</t>
  </si>
  <si>
    <t>A. Cuestionario del PRTR o Cuestionario DNSH (Si/No/No aplica)</t>
  </si>
  <si>
    <t>B. Evaluación de Riesgos con los indicadores de riesgo asociado a cada método de gestión.</t>
  </si>
  <si>
    <t>A. INSTRUCCIONES DE USO DE LA HERRAMIENTA : CUESTIONARIOS PRTR</t>
  </si>
  <si>
    <t>Impacto o coste (tanto económico como de reputación, operativo o en otros términos) que tendría para la organización el hecho de que el riesgo llegara a materializarse. Debe valorarse de 1 a 4 de acuerdo con los siguientes criterios:</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</si>
  <si>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</si>
  <si>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</si>
  <si>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</si>
  <si>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</si>
  <si>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</si>
  <si>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</si>
  <si>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</si>
  <si>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</si>
  <si>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</si>
  <si>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</si>
  <si>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</si>
  <si>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</si>
  <si>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 xml:space="preserve">● Revisar el cumplimiento de las condiciones especificas requeridas para cada inversión. </t>
  </si>
  <si>
    <t>Probabilidad de que el riesgo se materialice. Debe valorarse de 1 a 4 de acuerdo a los siguientes criterios:</t>
  </si>
  <si>
    <t>El equipo de autoevaluación debe rellenar únicamente las casillas en blanco.</t>
  </si>
  <si>
    <t>CD.R7</t>
  </si>
  <si>
    <t>CD.I. 7.1</t>
  </si>
  <si>
    <t>CD.I. 7.2</t>
  </si>
  <si>
    <t>CD.I. 7.3</t>
  </si>
  <si>
    <t>CD.I. 7.4</t>
  </si>
  <si>
    <t>CD.I. 7.5</t>
  </si>
  <si>
    <t>CD.I. 7.6</t>
  </si>
  <si>
    <t>CD.I. 7.7</t>
  </si>
  <si>
    <t>CD.I. 7.8</t>
  </si>
  <si>
    <t>CD.I. 7.9</t>
  </si>
  <si>
    <t>CD.I. 7.10</t>
  </si>
  <si>
    <t>CD.I. 7.11</t>
  </si>
  <si>
    <t>CD.I. 7.12</t>
  </si>
  <si>
    <t>CD.I. 7.13</t>
  </si>
  <si>
    <t>CD.I. 7.14</t>
  </si>
  <si>
    <t>CD.I. 7.15</t>
  </si>
  <si>
    <t>CD.I. 7.16</t>
  </si>
  <si>
    <t>CD.I. 7.17</t>
  </si>
  <si>
    <t>CD.I. 7.18</t>
  </si>
  <si>
    <t>CD.I. 7.19</t>
  </si>
  <si>
    <t>CD.I. 7.20</t>
  </si>
  <si>
    <t>CD.I. 7.21</t>
  </si>
  <si>
    <t>CD.I. 7.22</t>
  </si>
  <si>
    <t>CD.I. 7.23</t>
  </si>
  <si>
    <t>CD.I. 7.24</t>
  </si>
  <si>
    <t>CD.I. 7.25</t>
  </si>
  <si>
    <t>CD.I. 7.26</t>
  </si>
  <si>
    <t>CD.I. 7.27</t>
  </si>
  <si>
    <t>CD.I. 7.28</t>
  </si>
  <si>
    <t>CD.I. 7.XX</t>
  </si>
  <si>
    <t>CD.C. 7.1</t>
  </si>
  <si>
    <t>CD.C. 7.2</t>
  </si>
  <si>
    <t>CD.C. 7.3</t>
  </si>
  <si>
    <t>CD.C. 7.4</t>
  </si>
  <si>
    <t>CD.C. 7.5</t>
  </si>
  <si>
    <t>CD.C. 7.6</t>
  </si>
  <si>
    <t>CD.C. 7.7</t>
  </si>
  <si>
    <t>CD.C. 7.8</t>
  </si>
  <si>
    <t>CD.C. 7.9</t>
  </si>
  <si>
    <t>CD.C. 7.10</t>
  </si>
  <si>
    <t>CD.C. 7.11</t>
  </si>
  <si>
    <t>CD.C. 7.12</t>
  </si>
  <si>
    <t>CD.C. 7.13</t>
  </si>
  <si>
    <t>CD.C. 7.14</t>
  </si>
  <si>
    <t>CD.C. 7.15</t>
  </si>
  <si>
    <t>CD.C. 7.16</t>
  </si>
  <si>
    <t>CD.C. 7.17</t>
  </si>
  <si>
    <t>CD.C. 7.18</t>
  </si>
  <si>
    <t>CD.C. 7.19</t>
  </si>
  <si>
    <t>CD.C. 7.20</t>
  </si>
  <si>
    <t>CD.C. 7.21</t>
  </si>
  <si>
    <t>CD.C. 7.22</t>
  </si>
  <si>
    <t>CD.C. 7.23</t>
  </si>
  <si>
    <t>CD.C. 7.24</t>
  </si>
  <si>
    <t>CD.C. 7.25</t>
  </si>
  <si>
    <t>CD.C. 7.26</t>
  </si>
  <si>
    <t>CD.C. 7.27</t>
  </si>
  <si>
    <t>CD.C. 7.28</t>
  </si>
  <si>
    <t>CD.C. 7.XX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</si>
  <si>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</si>
  <si>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o similar, en caso positivo identificar la evidencia, fecha y frecuencia)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</si>
  <si>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Panel de Inicio de Entidades Responsables de Actuaciones de Subproyectos del Plan de Recuperación</t>
  </si>
  <si>
    <t>4. Rellene los campos habilitados. Puede comprobar en la columna K de la pestaña de Métodos de Gestión si ha completado todos los campos necesarios o no.Por favor, continue hasta tener completado todo el cuestionario y la evaluación.</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</si>
  <si>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</si>
  <si>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</si>
  <si>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</si>
  <si>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</si>
  <si>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Documentos y Enlaces de interes en el PRTR 
Council Implementing Decision (o CID).</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</si>
  <si>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</si>
  <si>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</si>
  <si>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</si>
  <si>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</si>
  <si>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</si>
  <si>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Guia DNSH de MITECO (Guía para el diseño y desarrollo de actuaciones acordes con el principio de no causar un perjuicio
significativo al medio ambiente)</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</si>
  <si>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</si>
  <si>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</si>
  <si>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</si>
  <si>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</si>
  <si>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</si>
  <si>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</si>
  <si>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</si>
  <si>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</si>
  <si>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</si>
  <si>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</si>
  <si>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</si>
  <si>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</si>
  <si>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Guía del Sistema de seguimiento y acreditación del cumplimiento de Hitos y Objetivos en el ámbito del plan de recuperación, transformación y resiliencia.</t>
  </si>
  <si>
    <t>Resolución 1/2022, de 12 de abril, de la Secretaria General de Fondos Europeos, por la que se establecen instrucciones a fin de clarificar la condición de entidad ejecutora.</t>
  </si>
  <si>
    <t>5. Complete y remita la evaluación en caso de estar habilitado por la Herramienta de reporte del PRTR de subproyectos (HRS), puede acceder mediante el enlace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</si>
  <si>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</si>
  <si>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</si>
  <si>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</si>
  <si>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Tener en cuenta las condiciones especificas de acuerdo a la Inversión o Reforma en la cual nos encontremos dentro del Componente 15 ó 25.</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</si>
  <si>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</si>
  <si>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</si>
  <si>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</si>
  <si>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t>
  </si>
  <si>
    <t xml:space="preserve">●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</si>
  <si>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</si>
  <si>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</si>
  <si>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</si>
  <si>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</si>
  <si>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t>
  </si>
  <si>
    <t>● Tener en cuenta las condiciones especificas de acuerdo a la Inversión en la cual nos encontremos. 
● Tener en cuenta las condiciones especificas de acuerdo a la Inversión o Reforma en la cual nos encontremos dentro del Componente 15 ó 25.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</si>
  <si>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</si>
  <si>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</si>
  <si>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</si>
  <si>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</si>
  <si>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</si>
  <si>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</si>
  <si>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</si>
  <si>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</si>
  <si>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</si>
  <si>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</si>
  <si>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</si>
  <si>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En el proyecto no se incluirán actuaciones de infraestructuras que puedan alterar la hidrología.</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</si>
  <si>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</si>
  <si>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Tener en cuenta las condiciones especificas de acuerdo a la Inversión o Reforma en la cual nos encontremos dentro del Componente 15 ó 25. </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</si>
  <si>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</si>
  <si>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</si>
  <si>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xml:space="preserve"> Herramienta de Reporte de Subproyectos (HRS) </t>
  </si>
  <si>
    <t>El cuestionario y la evaluación de los indicadores de riesgos deberá ser firmado y remitido a SETELECO cargándolo en la :</t>
  </si>
  <si>
    <t>SÍ/No/
No Aplica</t>
  </si>
  <si>
    <t>Para ello debe utilizar las pestañas Métodos_Gestión_Entid_Pública e Indicador_Riesgo_Ent.Pública y rellenar en esta última ambas secciones.</t>
  </si>
  <si>
    <t xml:space="preserve">¿Ha implantado el principio "Do no significant harm" (DNSH), conforme a lo previsto en el anexo al Council Implementing Decision (CID) por el que se aprueba el PRTR español?
</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</si>
  <si>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</si>
  <si>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</si>
  <si>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</si>
  <si>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</si>
  <si>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t>UNICO I+D - 6G 2023 - Subprograma de infraestructuras de investigación y equipamiento científico-técnico</t>
  </si>
  <si>
    <t>C15.I06.P01.20</t>
  </si>
  <si>
    <t>UNICO I+D - 6G 2022-Subprograma de infraestructuras de investigación y equipamiento científico-técnico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</si>
  <si>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</si>
  <si>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</si>
  <si>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</si>
  <si>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</si>
  <si>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</si>
  <si>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</si>
  <si>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</si>
  <si>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</si>
  <si>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C.12</t>
  </si>
  <si>
    <t>Descripción del control estándar</t>
  </si>
  <si>
    <t xml:space="preserve"> CONTROLES ESTÁNDARES</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</si>
  <si>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</si>
  <si>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</si>
  <si>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</si>
  <si>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</si>
  <si>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</si>
  <si>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</si>
  <si>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2. Si se procede a evaluar alguna de estos programas: UNICO Demanda CCAA -  Servicios Públicos,UNICO Demanda CCAA - Industrias y Empresas (polígonos) ,UNICO Demanda CCAA - Bono Social,UNICO Demanda CCAA - Edificios, UNICO I+D - 6G 2021,UNICO I+D - 6G 2022, UNICO I+D - 6G 2023, UNICO Sectorial 5G: Emergencias, UNICO I+D Cloud: centros de I+D,  eleccione la misma en " Actuación a evaluar", en caso contrario seleccione "Otras".</t>
  </si>
  <si>
    <t>1.- INTRODUCCIÓN</t>
  </si>
  <si>
    <t>2.- DEFINICIONES</t>
  </si>
  <si>
    <t>3.- INSTRUCCIONES PARA CUMPLIMENTAR LA MATRIZ</t>
  </si>
  <si>
    <t>4.- RESULTADOS</t>
  </si>
  <si>
    <t>5.- CONCLUSIÓN.</t>
  </si>
  <si>
    <t>6.- FUENTES</t>
  </si>
  <si>
    <t>7.- ENLACES DE INTERÉS</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</si>
  <si>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No hacer daño significativo al Medio Ambiente (DNSH)</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</si>
  <si>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</si>
  <si>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 6.(CD) Concesion demanial.</t>
    </r>
  </si>
  <si>
    <r>
      <t xml:space="preserve">Las </t>
    </r>
    <r>
      <rPr>
        <b/>
        <sz val="11"/>
        <rFont val="Calibri"/>
        <family val="2"/>
        <scheme val="minor"/>
      </rPr>
      <t>entidades públicas</t>
    </r>
    <r>
      <rPr>
        <sz val="11"/>
        <rFont val="Calibri"/>
        <family val="2"/>
        <scheme val="minor"/>
      </rPr>
      <t xml:space="preserve"> deberán rellenar las pestañas correspondientes a a “Resultados”, "Métodos_Gestión_Ent_Publica" e "Indicador_Riesgo_Ent_Publica".</t>
    </r>
  </si>
  <si>
    <r>
      <t xml:space="preserve">Para cada uno de los métodos de gestión se presenta una </t>
    </r>
    <r>
      <rPr>
        <b/>
        <sz val="11"/>
        <color theme="1"/>
        <rFont val="Calibri"/>
        <family val="2"/>
        <scheme val="minor"/>
      </rPr>
      <t>resumen en la pestaña  "Métodos_Gestión_Ent_Publica".</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</si>
  <si>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</si>
  <si>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r>
      <t xml:space="preserve">Si es necesario realizar la evaluación correspondiente en relación a más de un método de gestion podrá utilizar los códigos S.R.10, C.R12, CV.R9, MP.R11, OP.R8, CD.RX y N.RX,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</si>
  <si>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t>Cada riesgo de incumplimiento de  del principio de No hacer daño significativo al Medio Ambiente tiene su listado de  de indicadores de riesgo y de controles estándar propuestos.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</si>
  <si>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</si>
  <si>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</si>
  <si>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</si>
  <si>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</si>
  <si>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</si>
  <si>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</si>
  <si>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</si>
  <si>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</si>
  <si>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</si>
  <si>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</si>
  <si>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1: EVALUACIÓN DE LA EXPOSICIÓN A RIESGOS DE INCUMPLIMIENTO DE DNSH - SUBVENCIONES (S), CONTRATACIÓN (C), CONVENIO (CV), MEDIOS PROPIOS(MP), OTROS PROCEDIMIENTOS (OP), CONCESIÓN DEMANIAL (CD).</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</si>
  <si>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</si>
  <si>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</si>
  <si>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</si>
  <si>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</si>
  <si>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</si>
  <si>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</si>
  <si>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</si>
  <si>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</si>
  <si>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  (10) para subvenciones (S.R10)
● (12) para Contratación (C.R12)
● (9) para Convenios (CV.R9)
● (11) para Medios Propios (MP.R11)
● (8) para Otros Procedimientos.(OP.R8)
● (7) para Concesión Demanial.(CD.R7)</t>
  </si>
  <si>
    <t>En dicha pestaña se deberán responder una serie de preguntas.</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</si>
  <si>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t>
  </si>
  <si>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etc...relacionados con el presente principio transversal de no hacer daño significativo al medio ambiente (DNSH).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</si>
  <si>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Complete el Cuestionario PRTR. Elija el método de gestión: Subvención (S), Contratación (C), Convenio (CV), Medio Propio (MP), Otros Procedimientos (OP), Concesión demanial (CD) que desea cumplimentar.</t>
  </si>
  <si>
    <r>
      <t xml:space="preserve">El cuestionario del PRTR  y la evaluación de indicadores de riesgo deberá ser rellenado por la </t>
    </r>
    <r>
      <rPr>
        <u/>
        <sz val="11"/>
        <color theme="1"/>
        <rFont val="Calibri"/>
        <family val="2"/>
        <scheme val="minor"/>
      </rPr>
      <t xml:space="preserve">entidad ejecutora pública </t>
    </r>
    <r>
      <rPr>
        <sz val="11"/>
        <color theme="1"/>
        <rFont val="Calibri"/>
        <family val="2"/>
        <scheme val="minor"/>
      </rPr>
      <t>. El equipo evaluado deberá indicar:  
       a) Código del subproyecto o actuación de subproyecto . 
       b) Nombre de actuación subproyecto o actuación de subproyecto.</t>
    </r>
  </si>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</sst>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10"/>
      <color rgb="FF00000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name val="Calibri"/>
      <family val="2"/>
      <scheme val="minor"/>
    </font>
    <font>
      <u/>
      <sz val="11"/>
      <color theme="1"/>
      <name val="Calibri"/>
      <family val="2"/>
      <scheme val="minor"/>
    </font>
    <font>
      <b/>
      <u/>
      <sz val="11"/>
      <name val="Calibri"/>
      <family val="2"/>
      <scheme val="minor"/>
    </font>
    <font>
      <b/>
      <sz val="8"/>
      <color rgb="FF000000"/>
      <name val="Calibri"/>
      <family val="2"/>
    </font>
    <font>
      <sz val="8"/>
      <color rgb="FF000000"/>
      <name val="Calibri"/>
      <family val="2"/>
    </font>
    <font>
      <sz val="10"/>
      <color rgb="FF00B050"/>
      <name val="Calibri"/>
      <family val="2"/>
      <scheme val="minor"/>
    </font>
    <font>
      <b/>
      <sz val="10"/>
      <color rgb="FF00B050"/>
      <name val="Calibri"/>
      <family val="2"/>
      <scheme val="minor"/>
    </font>
    <font>
      <sz val="11"/>
      <color rgb="FF00B050"/>
      <name val="Calibri"/>
      <family val="2"/>
      <scheme val="minor"/>
    </font>
    <font>
      <b/>
      <sz val="11"/>
      <color rgb="FF00B050"/>
      <name val="Calibri"/>
      <family val="2"/>
      <scheme val="minor"/>
    </font>
    <font>
      <b/>
      <sz val="8"/>
      <color theme="1"/>
      <name val="Calibri"/>
      <family val="2"/>
    </font>
    <font>
      <sz val="8"/>
      <color theme="1"/>
      <name val="Calibri"/>
      <family val="2"/>
      <scheme val="minor"/>
    </font>
    <font>
      <sz val="9"/>
      <color theme="9" tint="-0.249977111117893"/>
      <name val="Calibri"/>
      <family val="2"/>
      <scheme val="minor"/>
    </font>
    <font>
      <b/>
      <sz val="11"/>
      <color theme="9" tint="-0.249977111117893"/>
      <name val="Calibri"/>
      <family val="2"/>
      <scheme val="minor"/>
    </font>
    <font>
      <i/>
      <sz val="9"/>
      <color theme="9" tint="-0.249977111117893"/>
      <name val="Calibri"/>
      <family val="2"/>
      <scheme val="minor"/>
    </font>
    <font>
      <b/>
      <u/>
      <sz val="9"/>
      <color theme="1"/>
      <name val="Calibri"/>
      <family val="2"/>
      <scheme val="minor"/>
    </font>
    <font>
      <b/>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b/>
      <u/>
      <sz val="9"/>
      <name val="Calibri"/>
      <family val="2"/>
      <scheme val="minor"/>
    </font>
    <font>
      <b/>
      <sz val="8"/>
      <name val="Calibri"/>
      <family val="2"/>
      <scheme val="minor"/>
    </font>
    <font>
      <sz val="8"/>
      <color rgb="FF548235"/>
      <name val="Calibri"/>
      <family val="2"/>
      <scheme val="minor"/>
    </font>
    <font>
      <sz val="8"/>
      <color rgb="FF00B0F0"/>
      <name val="Calibri"/>
      <family val="2"/>
      <scheme val="minor"/>
    </font>
    <font>
      <b/>
      <sz val="8"/>
      <color rgb="FF548235"/>
      <name val="Calibri"/>
      <family val="2"/>
      <scheme val="minor"/>
    </font>
    <font>
      <sz val="8"/>
      <color rgb="FF000000"/>
      <name val="Calibri"/>
      <family val="2"/>
      <scheme val="minor"/>
    </font>
    <font>
      <sz val="10"/>
      <color theme="0"/>
      <name val="Arial"/>
      <family val="2"/>
    </font>
    <font>
      <sz val="12"/>
      <color theme="0"/>
      <name val="Arial"/>
      <family val="2"/>
    </font>
    <font>
      <b/>
      <sz val="12"/>
      <color theme="0"/>
      <name val="Arial"/>
      <family val="2"/>
    </font>
    <font>
      <b/>
      <sz val="10"/>
      <color theme="1"/>
      <name val="Arial"/>
      <family val="2"/>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u/>
      <sz val="12"/>
      <color theme="10"/>
      <name val="Arial"/>
      <family val="2"/>
    </font>
    <font>
      <i/>
      <sz val="10"/>
      <color theme="1"/>
      <name val="Calibri"/>
      <family val="2"/>
      <scheme val="minor"/>
    </font>
    <font>
      <b/>
      <sz val="9"/>
      <color theme="0"/>
      <name val="Calibri"/>
      <family val="2"/>
      <scheme val="minor"/>
    </font>
  </fonts>
  <fills count="33">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rgb="FF4472C3"/>
      </patternFill>
    </fill>
    <fill>
      <patternFill patternType="solid">
        <fgColor rgb="FFFFC7CE"/>
        <bgColor indexed="64"/>
      </patternFill>
    </fill>
    <fill>
      <patternFill patternType="solid">
        <fgColor rgb="FFB4C6E7"/>
        <bgColor indexed="64"/>
      </patternFill>
    </fill>
    <fill>
      <patternFill patternType="solid">
        <fgColor rgb="FFFFF2CC"/>
        <bgColor indexed="64"/>
      </patternFill>
    </fill>
    <fill>
      <patternFill patternType="solid">
        <fgColor rgb="FFBDD7EE"/>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6" tint="0.59999389629810485"/>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theme="4" tint="0.39997558519241921"/>
      </top>
      <bottom style="thin">
        <color theme="4" tint="0.39997558519241921"/>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theme="4" tint="0.39997558519241921"/>
      </bottom>
      <diagonal/>
    </border>
  </borders>
  <cellStyleXfs count="4">
    <xf numFmtId="0" fontId="0" fillId="0" borderId="0"/>
    <xf numFmtId="0" fontId="11" fillId="0" borderId="0"/>
    <xf numFmtId="0" fontId="23" fillId="0" borderId="0" applyNumberFormat="0" applyFill="0" applyBorder="0" applyAlignment="0" applyProtection="0"/>
    <xf numFmtId="0" fontId="38" fillId="0" borderId="0"/>
  </cellStyleXfs>
  <cellXfs count="29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20" fillId="0" borderId="0" xfId="1" applyFont="1"/>
    <xf numFmtId="0" fontId="22" fillId="0" borderId="0" xfId="0" applyFont="1" applyAlignment="1">
      <alignment vertical="center"/>
    </xf>
    <xf numFmtId="0" fontId="23"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10" borderId="1" xfId="1" applyFont="1" applyFill="1" applyBorder="1" applyAlignment="1">
      <alignment horizontal="center" vertical="center" wrapText="1"/>
    </xf>
    <xf numFmtId="0" fontId="12" fillId="10" borderId="7" xfId="1" applyFont="1" applyFill="1" applyBorder="1" applyAlignment="1">
      <alignment horizontal="center" vertical="center" wrapText="1"/>
    </xf>
    <xf numFmtId="0" fontId="10" fillId="11" borderId="1" xfId="1" applyFont="1" applyFill="1" applyBorder="1" applyAlignment="1">
      <alignment horizontal="center" vertical="center"/>
    </xf>
    <xf numFmtId="0" fontId="12" fillId="13" borderId="1" xfId="1" applyFont="1" applyFill="1" applyBorder="1" applyAlignment="1">
      <alignment horizontal="center" vertical="center" wrapText="1"/>
    </xf>
    <xf numFmtId="0" fontId="13" fillId="13" borderId="1" xfId="1" applyFont="1" applyFill="1" applyBorder="1" applyAlignment="1">
      <alignment horizontal="center" vertical="center" wrapText="1"/>
    </xf>
    <xf numFmtId="0" fontId="13" fillId="13" borderId="2" xfId="1" applyFont="1" applyFill="1" applyBorder="1" applyAlignment="1">
      <alignment horizontal="center" vertical="center" wrapText="1"/>
    </xf>
    <xf numFmtId="0" fontId="25" fillId="0" borderId="0" xfId="1" applyFont="1"/>
    <xf numFmtId="0" fontId="26" fillId="0" borderId="0" xfId="0" applyFont="1" applyAlignment="1">
      <alignment vertical="center"/>
    </xf>
    <xf numFmtId="0" fontId="10" fillId="7" borderId="1" xfId="0" applyFont="1" applyFill="1" applyBorder="1" applyAlignment="1">
      <alignment vertical="center" wrapText="1"/>
    </xf>
    <xf numFmtId="0" fontId="10" fillId="14" borderId="1" xfId="0" applyFont="1" applyFill="1" applyBorder="1" applyAlignment="1">
      <alignment vertical="center" wrapText="1"/>
    </xf>
    <xf numFmtId="0" fontId="10" fillId="15" borderId="1" xfId="0" applyFont="1" applyFill="1" applyBorder="1" applyAlignment="1">
      <alignment vertical="center" wrapText="1"/>
    </xf>
    <xf numFmtId="0" fontId="27"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14" borderId="1" xfId="0" applyFill="1" applyBorder="1"/>
    <xf numFmtId="0" fontId="0" fillId="15" borderId="1" xfId="0" applyFill="1" applyBorder="1"/>
    <xf numFmtId="0" fontId="0" fillId="7" borderId="1" xfId="0" applyFill="1" applyBorder="1"/>
    <xf numFmtId="0" fontId="1" fillId="10"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8" xfId="0" applyFont="1" applyBorder="1" applyAlignment="1" applyProtection="1">
      <alignment vertical="center"/>
      <protection locked="0"/>
    </xf>
    <xf numFmtId="0" fontId="0" fillId="0" borderId="14" xfId="0" applyBorder="1"/>
    <xf numFmtId="0" fontId="30" fillId="0" borderId="8" xfId="0" applyFont="1" applyBorder="1" applyAlignment="1" applyProtection="1">
      <alignment vertical="center" wrapText="1"/>
      <protection locked="0"/>
    </xf>
    <xf numFmtId="0" fontId="0" fillId="0" borderId="8" xfId="0" applyBorder="1"/>
    <xf numFmtId="0" fontId="0" fillId="0" borderId="18" xfId="0" applyBorder="1"/>
    <xf numFmtId="0" fontId="0" fillId="0" borderId="19" xfId="0" applyBorder="1"/>
    <xf numFmtId="0" fontId="0" fillId="0" borderId="15" xfId="0" applyBorder="1"/>
    <xf numFmtId="0" fontId="0" fillId="0" borderId="10"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4" fillId="0" borderId="1" xfId="0" applyFont="1" applyBorder="1" applyAlignment="1" applyProtection="1">
      <alignment vertical="center"/>
      <protection locked="0"/>
    </xf>
    <xf numFmtId="0" fontId="36" fillId="0" borderId="0" xfId="0" applyFont="1"/>
    <xf numFmtId="2" fontId="10" fillId="18" borderId="1" xfId="1" applyNumberFormat="1" applyFont="1" applyFill="1" applyBorder="1" applyAlignment="1">
      <alignment horizontal="center" vertical="center"/>
    </xf>
    <xf numFmtId="0" fontId="12" fillId="13" borderId="18" xfId="1" applyFont="1" applyFill="1" applyBorder="1" applyAlignment="1">
      <alignment horizontal="center" vertical="center" wrapText="1"/>
    </xf>
    <xf numFmtId="0" fontId="12" fillId="13" borderId="7" xfId="1" applyFont="1" applyFill="1" applyBorder="1" applyAlignment="1">
      <alignment horizontal="center" vertical="center" wrapText="1"/>
    </xf>
    <xf numFmtId="1" fontId="10" fillId="11" borderId="1" xfId="1" applyNumberFormat="1" applyFont="1" applyFill="1" applyBorder="1" applyAlignment="1">
      <alignment horizontal="center" vertical="center"/>
    </xf>
    <xf numFmtId="1" fontId="0" fillId="18" borderId="0" xfId="0" applyNumberFormat="1" applyFill="1" applyAlignment="1">
      <alignment horizontal="center"/>
    </xf>
    <xf numFmtId="0" fontId="12" fillId="11" borderId="1" xfId="1" applyFont="1" applyFill="1" applyBorder="1" applyAlignment="1">
      <alignment vertical="center" wrapText="1"/>
    </xf>
    <xf numFmtId="1" fontId="10" fillId="16" borderId="1" xfId="1" applyNumberFormat="1" applyFont="1" applyFill="1" applyBorder="1" applyAlignment="1">
      <alignment horizontal="center" vertical="center"/>
    </xf>
    <xf numFmtId="0" fontId="10" fillId="0" borderId="5"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7" fillId="0" borderId="1" xfId="1" applyFont="1" applyBorder="1" applyAlignment="1" applyProtection="1">
      <alignment vertical="center" wrapText="1"/>
      <protection locked="0"/>
    </xf>
    <xf numFmtId="0" fontId="18" fillId="0" borderId="1" xfId="1" applyFont="1" applyBorder="1" applyAlignment="1" applyProtection="1">
      <alignment horizontal="center" vertical="center" wrapText="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11" borderId="1" xfId="1" applyFont="1" applyFill="1" applyBorder="1" applyAlignment="1" applyProtection="1">
      <alignment horizontal="center" vertical="center"/>
      <protection locked="0"/>
    </xf>
    <xf numFmtId="0" fontId="28" fillId="17" borderId="13" xfId="0" applyFont="1" applyFill="1" applyBorder="1" applyAlignment="1">
      <alignment horizontal="center" vertical="center"/>
    </xf>
    <xf numFmtId="0" fontId="28" fillId="17" borderId="12" xfId="0" applyFont="1" applyFill="1" applyBorder="1" applyAlignment="1">
      <alignment horizontal="center" vertical="center" wrapText="1"/>
    </xf>
    <xf numFmtId="1" fontId="0" fillId="0" borderId="4" xfId="0" applyNumberFormat="1" applyBorder="1" applyAlignment="1">
      <alignment horizontal="center"/>
    </xf>
    <xf numFmtId="1" fontId="0" fillId="20" borderId="4" xfId="0" applyNumberFormat="1" applyFill="1" applyBorder="1" applyAlignment="1">
      <alignment horizontal="center"/>
    </xf>
    <xf numFmtId="0" fontId="27" fillId="0" borderId="20" xfId="0" applyFont="1" applyBorder="1" applyAlignment="1">
      <alignment vertical="center"/>
    </xf>
    <xf numFmtId="0" fontId="0" fillId="10" borderId="0" xfId="0" applyFill="1" applyAlignment="1" applyProtection="1">
      <alignment vertical="center" wrapText="1"/>
      <protection locked="0"/>
    </xf>
    <xf numFmtId="0" fontId="0" fillId="0" borderId="7"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7" borderId="11" xfId="0" applyFont="1" applyFill="1" applyBorder="1" applyAlignment="1">
      <alignment vertical="center" wrapText="1"/>
    </xf>
    <xf numFmtId="0" fontId="28" fillId="17" borderId="9" xfId="0" applyFont="1" applyFill="1" applyBorder="1" applyAlignment="1">
      <alignment vertical="center" wrapText="1"/>
    </xf>
    <xf numFmtId="0" fontId="10" fillId="21" borderId="1" xfId="1" applyFont="1" applyFill="1" applyBorder="1" applyAlignment="1">
      <alignment horizontal="center" vertical="center"/>
    </xf>
    <xf numFmtId="0" fontId="28" fillId="0" borderId="0" xfId="0" applyFont="1" applyAlignment="1">
      <alignment vertical="center" wrapText="1"/>
    </xf>
    <xf numFmtId="0" fontId="10" fillId="7" borderId="1" xfId="1" applyFont="1" applyFill="1" applyBorder="1" applyAlignment="1">
      <alignment horizontal="center" vertical="center"/>
    </xf>
    <xf numFmtId="0" fontId="10" fillId="19" borderId="1" xfId="1" applyFont="1" applyFill="1" applyBorder="1" applyAlignment="1">
      <alignment horizontal="center" vertical="center" wrapText="1"/>
    </xf>
    <xf numFmtId="0" fontId="17" fillId="19" borderId="1" xfId="1" applyFont="1" applyFill="1" applyBorder="1" applyAlignment="1">
      <alignment horizontal="center" vertical="center" wrapText="1"/>
    </xf>
    <xf numFmtId="0" fontId="0" fillId="0" borderId="0" xfId="0" applyAlignment="1">
      <alignment vertical="top"/>
    </xf>
    <xf numFmtId="0" fontId="2" fillId="0" borderId="0" xfId="0" applyFont="1" applyAlignment="1">
      <alignment vertical="center" wrapText="1"/>
    </xf>
    <xf numFmtId="0" fontId="28" fillId="17" borderId="1" xfId="0" applyFont="1" applyFill="1" applyBorder="1" applyAlignment="1">
      <alignment vertical="center" wrapText="1"/>
    </xf>
    <xf numFmtId="0" fontId="17" fillId="6" borderId="1" xfId="1" applyFont="1" applyFill="1" applyBorder="1" applyAlignment="1">
      <alignment horizontal="center" vertical="center"/>
    </xf>
    <xf numFmtId="0" fontId="10" fillId="6" borderId="1" xfId="1" applyFont="1" applyFill="1" applyBorder="1" applyAlignment="1" applyProtection="1">
      <alignment horizontal="center" vertical="center"/>
      <protection locked="0"/>
    </xf>
    <xf numFmtId="0" fontId="10" fillId="6" borderId="1" xfId="1" applyFont="1" applyFill="1" applyBorder="1" applyAlignment="1">
      <alignment horizontal="center" vertical="center"/>
    </xf>
    <xf numFmtId="0" fontId="12" fillId="5" borderId="1" xfId="1" applyFont="1" applyFill="1" applyBorder="1" applyAlignment="1">
      <alignment horizontal="center" vertical="center" wrapText="1"/>
    </xf>
    <xf numFmtId="0" fontId="10" fillId="5" borderId="1" xfId="1" applyFont="1" applyFill="1" applyBorder="1" applyAlignment="1" applyProtection="1">
      <alignment horizontal="center" vertical="center"/>
      <protection locked="0"/>
    </xf>
    <xf numFmtId="1" fontId="10" fillId="5" borderId="1" xfId="1" applyNumberFormat="1" applyFont="1" applyFill="1" applyBorder="1" applyAlignment="1">
      <alignment horizontal="center" vertical="center"/>
    </xf>
    <xf numFmtId="0" fontId="10" fillId="14" borderId="1" xfId="1" applyFont="1" applyFill="1" applyBorder="1" applyAlignment="1">
      <alignment horizontal="center" vertical="center"/>
    </xf>
    <xf numFmtId="0" fontId="10" fillId="23" borderId="1" xfId="1" applyFont="1" applyFill="1" applyBorder="1" applyAlignment="1" applyProtection="1">
      <alignment horizontal="center" vertical="center"/>
      <protection locked="0"/>
    </xf>
    <xf numFmtId="0" fontId="13" fillId="0" borderId="0" xfId="1" applyFont="1" applyAlignment="1">
      <alignment wrapText="1"/>
    </xf>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8" fillId="0" borderId="3" xfId="0" applyFont="1" applyBorder="1" applyAlignment="1">
      <alignment vertical="center"/>
    </xf>
    <xf numFmtId="0" fontId="27" fillId="0" borderId="1" xfId="0" applyFont="1" applyBorder="1" applyAlignment="1">
      <alignment vertical="center"/>
    </xf>
    <xf numFmtId="0" fontId="28" fillId="0" borderId="1" xfId="0" applyFont="1" applyBorder="1" applyAlignment="1">
      <alignment vertical="center"/>
    </xf>
    <xf numFmtId="0" fontId="28" fillId="0" borderId="1" xfId="0" applyFont="1" applyBorder="1" applyAlignment="1">
      <alignment vertical="center" wrapText="1"/>
    </xf>
    <xf numFmtId="0" fontId="5" fillId="0" borderId="0" xfId="0" applyFont="1" applyAlignment="1">
      <alignment vertical="top"/>
    </xf>
    <xf numFmtId="0" fontId="5" fillId="0" borderId="0" xfId="0" applyFont="1" applyAlignment="1">
      <alignment vertical="center" wrapText="1"/>
    </xf>
    <xf numFmtId="0" fontId="42" fillId="0" borderId="0" xfId="0" applyFont="1" applyAlignment="1">
      <alignment vertical="center"/>
    </xf>
    <xf numFmtId="0" fontId="37" fillId="0" borderId="1" xfId="3" applyFont="1" applyBorder="1" applyAlignment="1">
      <alignment horizontal="left" vertical="center" wrapText="1"/>
    </xf>
    <xf numFmtId="0" fontId="44" fillId="24" borderId="1" xfId="0" applyFont="1" applyFill="1" applyBorder="1" applyAlignment="1">
      <alignment horizontal="center" vertical="center" wrapText="1"/>
    </xf>
    <xf numFmtId="0" fontId="45" fillId="25" borderId="1" xfId="0" applyFont="1" applyFill="1" applyBorder="1" applyAlignment="1">
      <alignment horizontal="center" vertical="center" wrapText="1"/>
    </xf>
    <xf numFmtId="0" fontId="27" fillId="0" borderId="0" xfId="0" applyFont="1" applyAlignment="1">
      <alignment vertical="center" wrapText="1"/>
    </xf>
    <xf numFmtId="0" fontId="46" fillId="0" borderId="0" xfId="0" applyFont="1" applyAlignment="1">
      <alignment vertical="center" wrapText="1"/>
    </xf>
    <xf numFmtId="0" fontId="48" fillId="0" borderId="0" xfId="0" applyFont="1" applyAlignment="1">
      <alignment vertical="center" wrapText="1"/>
    </xf>
    <xf numFmtId="0" fontId="50" fillId="26" borderId="1" xfId="0" applyFont="1" applyFill="1" applyBorder="1" applyAlignment="1">
      <alignment horizontal="center" vertical="center" wrapText="1"/>
    </xf>
    <xf numFmtId="0" fontId="45" fillId="25" borderId="6" xfId="0" applyFont="1" applyFill="1" applyBorder="1" applyAlignment="1">
      <alignment horizontal="center" vertical="center" wrapText="1"/>
    </xf>
    <xf numFmtId="0" fontId="10" fillId="11" borderId="1" xfId="1" applyFont="1" applyFill="1" applyBorder="1" applyAlignment="1">
      <alignment vertical="center" wrapText="1"/>
    </xf>
    <xf numFmtId="0" fontId="52" fillId="0" borderId="0" xfId="0" applyFont="1" applyAlignment="1">
      <alignment vertical="center" wrapText="1"/>
    </xf>
    <xf numFmtId="0" fontId="54" fillId="0" borderId="1" xfId="0" applyFont="1" applyBorder="1" applyAlignment="1">
      <alignment vertical="center" wrapText="1"/>
    </xf>
    <xf numFmtId="0" fontId="58" fillId="0" borderId="0" xfId="0" applyFont="1" applyAlignment="1">
      <alignment vertical="center" wrapText="1"/>
    </xf>
    <xf numFmtId="0" fontId="13" fillId="11" borderId="1" xfId="1" applyFont="1" applyFill="1" applyBorder="1" applyAlignment="1">
      <alignment vertical="center" wrapText="1"/>
    </xf>
    <xf numFmtId="0" fontId="10" fillId="4" borderId="1" xfId="1" applyFont="1" applyFill="1" applyBorder="1" applyAlignment="1" applyProtection="1">
      <alignment vertical="center" wrapText="1"/>
      <protection locked="0"/>
    </xf>
    <xf numFmtId="0" fontId="61" fillId="27" borderId="25" xfId="0" applyFont="1" applyFill="1" applyBorder="1" applyAlignment="1">
      <alignment horizontal="center" vertical="center" wrapText="1"/>
    </xf>
    <xf numFmtId="1" fontId="61" fillId="28" borderId="26" xfId="0" applyNumberFormat="1" applyFont="1" applyFill="1" applyBorder="1" applyAlignment="1">
      <alignment horizontal="center" vertical="center" wrapText="1"/>
    </xf>
    <xf numFmtId="0" fontId="61" fillId="29" borderId="1" xfId="0" applyFont="1" applyFill="1" applyBorder="1" applyAlignment="1">
      <alignment vertical="center" wrapText="1"/>
    </xf>
    <xf numFmtId="0" fontId="62" fillId="30" borderId="27" xfId="0" applyFont="1" applyFill="1" applyBorder="1" applyAlignment="1">
      <alignment vertical="center" wrapText="1"/>
    </xf>
    <xf numFmtId="0" fontId="31" fillId="29" borderId="1" xfId="0" applyFont="1" applyFill="1" applyBorder="1" applyAlignment="1">
      <alignment vertical="center" wrapText="1"/>
    </xf>
    <xf numFmtId="0" fontId="62" fillId="30" borderId="1" xfId="0" applyFont="1" applyFill="1" applyBorder="1" applyAlignment="1">
      <alignment vertical="center" wrapText="1"/>
    </xf>
    <xf numFmtId="0" fontId="31" fillId="29" borderId="28" xfId="0" applyFont="1" applyFill="1" applyBorder="1" applyAlignment="1">
      <alignment vertical="center" wrapText="1"/>
    </xf>
    <xf numFmtId="0" fontId="31" fillId="29" borderId="26" xfId="0" applyFont="1" applyFill="1" applyBorder="1" applyAlignment="1">
      <alignment vertical="center" wrapText="1"/>
    </xf>
    <xf numFmtId="0" fontId="31" fillId="29" borderId="30" xfId="0" applyFont="1" applyFill="1" applyBorder="1" applyAlignment="1">
      <alignment vertical="center" wrapText="1"/>
    </xf>
    <xf numFmtId="0" fontId="62" fillId="30" borderId="31" xfId="0" applyFont="1" applyFill="1" applyBorder="1" applyAlignment="1">
      <alignment vertical="center" wrapText="1"/>
    </xf>
    <xf numFmtId="0" fontId="31" fillId="29" borderId="32" xfId="0" applyFont="1" applyFill="1" applyBorder="1" applyAlignment="1">
      <alignment vertical="center" wrapText="1"/>
    </xf>
    <xf numFmtId="0" fontId="63" fillId="30" borderId="27" xfId="0" applyFont="1" applyFill="1" applyBorder="1" applyAlignment="1">
      <alignment vertical="center" wrapText="1"/>
    </xf>
    <xf numFmtId="0" fontId="31" fillId="30" borderId="31" xfId="0" applyFont="1" applyFill="1" applyBorder="1" applyAlignment="1">
      <alignment vertical="center" wrapText="1"/>
    </xf>
    <xf numFmtId="0" fontId="62" fillId="30" borderId="33" xfId="0" applyFont="1" applyFill="1" applyBorder="1" applyAlignment="1">
      <alignment vertical="center" wrapText="1"/>
    </xf>
    <xf numFmtId="0" fontId="62" fillId="30" borderId="34" xfId="0" applyFont="1" applyFill="1" applyBorder="1" applyAlignment="1">
      <alignment vertical="center" wrapText="1"/>
    </xf>
    <xf numFmtId="0" fontId="31" fillId="29" borderId="35" xfId="0" applyFont="1" applyFill="1" applyBorder="1" applyAlignment="1">
      <alignment vertical="center" wrapText="1"/>
    </xf>
    <xf numFmtId="0" fontId="62" fillId="30" borderId="30" xfId="0" applyFont="1" applyFill="1" applyBorder="1" applyAlignment="1">
      <alignment vertical="center" wrapText="1"/>
    </xf>
    <xf numFmtId="0" fontId="31" fillId="29" borderId="36" xfId="0" applyFont="1" applyFill="1" applyBorder="1" applyAlignment="1">
      <alignment vertical="center" wrapText="1"/>
    </xf>
    <xf numFmtId="0" fontId="31" fillId="29" borderId="27" xfId="0" applyFont="1" applyFill="1" applyBorder="1" applyAlignment="1">
      <alignment vertical="center" wrapText="1"/>
    </xf>
    <xf numFmtId="0" fontId="63" fillId="30" borderId="1" xfId="0" applyFont="1" applyFill="1" applyBorder="1" applyAlignment="1">
      <alignment vertical="center" wrapText="1"/>
    </xf>
    <xf numFmtId="0" fontId="63" fillId="29" borderId="37" xfId="0" applyFont="1" applyFill="1" applyBorder="1" applyAlignment="1">
      <alignment vertical="center" wrapText="1"/>
    </xf>
    <xf numFmtId="0" fontId="64" fillId="30" borderId="27" xfId="0" applyFont="1" applyFill="1" applyBorder="1" applyAlignment="1">
      <alignment vertical="center" wrapText="1"/>
    </xf>
    <xf numFmtId="0" fontId="31" fillId="29" borderId="38" xfId="0" applyFont="1" applyFill="1" applyBorder="1" applyAlignment="1">
      <alignment vertical="center" wrapText="1"/>
    </xf>
    <xf numFmtId="0" fontId="51" fillId="25" borderId="1" xfId="0" applyFont="1" applyFill="1" applyBorder="1" applyAlignment="1">
      <alignment horizontal="left" vertical="center" wrapText="1"/>
    </xf>
    <xf numFmtId="0" fontId="65" fillId="29" borderId="1" xfId="0" applyFont="1" applyFill="1" applyBorder="1" applyAlignment="1">
      <alignment vertical="center" wrapText="1"/>
    </xf>
    <xf numFmtId="0" fontId="51" fillId="25" borderId="29" xfId="0" applyFont="1" applyFill="1" applyBorder="1" applyAlignment="1">
      <alignment horizontal="left" vertical="center" wrapText="1"/>
    </xf>
    <xf numFmtId="0" fontId="10" fillId="0" borderId="1" xfId="1" applyFont="1" applyBorder="1" applyAlignment="1">
      <alignment horizontal="center" vertical="center"/>
    </xf>
    <xf numFmtId="0" fontId="66" fillId="0" borderId="0" xfId="1" applyFont="1"/>
    <xf numFmtId="0" fontId="67" fillId="0" borderId="0" xfId="1" applyFont="1" applyAlignment="1">
      <alignment vertical="center" wrapText="1"/>
    </xf>
    <xf numFmtId="0" fontId="19" fillId="0" borderId="0" xfId="1" applyFont="1" applyAlignment="1">
      <alignment vertical="center" wrapText="1"/>
    </xf>
    <xf numFmtId="0" fontId="68" fillId="0" borderId="0" xfId="1" applyFont="1" applyAlignment="1">
      <alignment vertical="center" wrapText="1"/>
    </xf>
    <xf numFmtId="0" fontId="67" fillId="0" borderId="0" xfId="1" applyFont="1" applyAlignment="1">
      <alignment wrapText="1"/>
    </xf>
    <xf numFmtId="0" fontId="67" fillId="0" borderId="0" xfId="1" applyFont="1" applyAlignment="1">
      <alignment vertical="center"/>
    </xf>
    <xf numFmtId="0" fontId="68" fillId="0" borderId="0" xfId="1" applyFont="1" applyAlignment="1">
      <alignment wrapText="1"/>
    </xf>
    <xf numFmtId="0" fontId="19" fillId="0" borderId="0" xfId="1" applyFont="1" applyAlignment="1">
      <alignment vertical="center"/>
    </xf>
    <xf numFmtId="0" fontId="66" fillId="0" borderId="0" xfId="1" applyFont="1" applyAlignment="1">
      <alignment vertical="center"/>
    </xf>
    <xf numFmtId="0" fontId="67" fillId="0" borderId="0" xfId="1" applyFont="1"/>
    <xf numFmtId="0" fontId="10" fillId="14" borderId="1" xfId="1" applyFont="1" applyFill="1" applyBorder="1" applyAlignment="1" applyProtection="1">
      <alignment horizontal="center" vertical="center"/>
      <protection locked="0"/>
    </xf>
    <xf numFmtId="0" fontId="12" fillId="7" borderId="1" xfId="1" applyFont="1" applyFill="1" applyBorder="1" applyAlignment="1">
      <alignment horizontal="center" vertical="center"/>
    </xf>
    <xf numFmtId="0" fontId="13" fillId="6" borderId="1" xfId="1" applyFont="1" applyFill="1" applyBorder="1" applyAlignment="1">
      <alignment horizontal="center" vertical="center"/>
    </xf>
    <xf numFmtId="0" fontId="10" fillId="5" borderId="1" xfId="1" applyFont="1" applyFill="1" applyBorder="1" applyAlignment="1">
      <alignment horizontal="center" vertical="center" wrapText="1"/>
    </xf>
    <xf numFmtId="0" fontId="12" fillId="11" borderId="1" xfId="1" applyFont="1" applyFill="1" applyBorder="1" applyAlignment="1">
      <alignment horizontal="center" vertical="center"/>
    </xf>
    <xf numFmtId="0" fontId="12" fillId="14" borderId="1" xfId="1" applyFont="1" applyFill="1" applyBorder="1" applyAlignment="1">
      <alignment horizontal="center" vertical="center"/>
    </xf>
    <xf numFmtId="0" fontId="12" fillId="23" borderId="1" xfId="1" applyFont="1" applyFill="1" applyBorder="1" applyAlignment="1" applyProtection="1">
      <alignment horizontal="center" vertical="center"/>
      <protection locked="0"/>
    </xf>
    <xf numFmtId="0" fontId="12" fillId="0" borderId="1" xfId="1" applyFont="1" applyBorder="1" applyAlignment="1" applyProtection="1">
      <alignment horizontal="center" vertical="center"/>
      <protection locked="0"/>
    </xf>
    <xf numFmtId="1" fontId="10" fillId="16" borderId="1" xfId="1" applyNumberFormat="1" applyFont="1" applyFill="1" applyBorder="1" applyAlignment="1" applyProtection="1">
      <alignment horizontal="center" vertical="center"/>
      <protection locked="0"/>
    </xf>
    <xf numFmtId="1" fontId="10" fillId="11" borderId="1" xfId="1" applyNumberFormat="1" applyFont="1" applyFill="1" applyBorder="1" applyAlignment="1" applyProtection="1">
      <alignment horizontal="center" vertical="center"/>
      <protection locked="0"/>
    </xf>
    <xf numFmtId="0" fontId="10" fillId="7" borderId="1" xfId="1" applyFont="1" applyFill="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0" fontId="28" fillId="0" borderId="23" xfId="1" applyFont="1" applyBorder="1" applyProtection="1">
      <protection locked="0"/>
    </xf>
    <xf numFmtId="0" fontId="15" fillId="0" borderId="24" xfId="1" applyFont="1" applyBorder="1" applyProtection="1">
      <protection locked="0"/>
    </xf>
    <xf numFmtId="0" fontId="12" fillId="8" borderId="1" xfId="1" applyFont="1" applyFill="1" applyBorder="1" applyAlignment="1">
      <alignment horizontal="center" vertical="center" wrapText="1"/>
    </xf>
    <xf numFmtId="0" fontId="39" fillId="22" borderId="1" xfId="3" applyFont="1" applyFill="1" applyBorder="1" applyAlignment="1" applyProtection="1">
      <alignment horizontal="center" vertical="top" wrapText="1"/>
      <protection hidden="1"/>
    </xf>
    <xf numFmtId="0" fontId="40" fillId="22" borderId="1" xfId="3" applyFont="1" applyFill="1" applyBorder="1" applyAlignment="1" applyProtection="1">
      <alignment horizontal="center" vertical="center" wrapText="1"/>
      <protection hidden="1"/>
    </xf>
    <xf numFmtId="0" fontId="12" fillId="10" borderId="4" xfId="1" applyFont="1" applyFill="1" applyBorder="1" applyAlignment="1">
      <alignment horizontal="center" vertical="center" wrapText="1"/>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17" fillId="0" borderId="0" xfId="1" applyFont="1"/>
    <xf numFmtId="0" fontId="70" fillId="0" borderId="0" xfId="1" applyFont="1"/>
    <xf numFmtId="0" fontId="71" fillId="0" borderId="0" xfId="1" applyFont="1"/>
    <xf numFmtId="0" fontId="72" fillId="0" borderId="0" xfId="1" applyFont="1" applyAlignment="1">
      <alignment wrapText="1"/>
    </xf>
    <xf numFmtId="0" fontId="73" fillId="0" borderId="0" xfId="1" applyFont="1" applyAlignment="1">
      <alignment wrapText="1"/>
    </xf>
    <xf numFmtId="0" fontId="72" fillId="0" borderId="0" xfId="1" applyFont="1"/>
    <xf numFmtId="0" fontId="1" fillId="0" borderId="0" xfId="0" applyFont="1"/>
    <xf numFmtId="0" fontId="1" fillId="0" borderId="0" xfId="0" applyFont="1" applyAlignment="1">
      <alignment vertical="top"/>
    </xf>
    <xf numFmtId="0" fontId="0" fillId="0" borderId="1" xfId="0" applyBorder="1"/>
    <xf numFmtId="0" fontId="74" fillId="0" borderId="0" xfId="2" applyFont="1" applyFill="1" applyProtection="1">
      <protection locked="0"/>
    </xf>
    <xf numFmtId="0" fontId="0" fillId="0" borderId="0" xfId="0" applyAlignment="1">
      <alignment horizontal="left" vertical="top" wrapText="1"/>
    </xf>
    <xf numFmtId="0" fontId="0" fillId="0" borderId="0" xfId="0" applyAlignment="1">
      <alignment vertical="top" wrapText="1"/>
    </xf>
    <xf numFmtId="0" fontId="63" fillId="30" borderId="1" xfId="0" applyFont="1" applyFill="1" applyBorder="1" applyAlignment="1">
      <alignment horizontal="center" vertical="center" wrapText="1"/>
    </xf>
    <xf numFmtId="0" fontId="24" fillId="0" borderId="0" xfId="0" applyFont="1" applyAlignment="1">
      <alignment vertical="center" wrapText="1"/>
    </xf>
    <xf numFmtId="0" fontId="34"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7" fillId="31" borderId="1" xfId="1" applyFont="1" applyFill="1" applyBorder="1" applyAlignment="1">
      <alignment vertical="center" wrapText="1"/>
    </xf>
    <xf numFmtId="0" fontId="10" fillId="31" borderId="1" xfId="1" applyFont="1" applyFill="1" applyBorder="1" applyAlignment="1">
      <alignment vertical="center" wrapText="1"/>
    </xf>
    <xf numFmtId="0" fontId="10" fillId="31" borderId="0" xfId="1" applyFont="1" applyFill="1" applyAlignment="1">
      <alignment wrapText="1"/>
    </xf>
    <xf numFmtId="0" fontId="19" fillId="0" borderId="0" xfId="1" applyFont="1"/>
    <xf numFmtId="0" fontId="76" fillId="0" borderId="0" xfId="1" applyFont="1"/>
    <xf numFmtId="0" fontId="19" fillId="0" borderId="0" xfId="1" applyFont="1" applyAlignment="1">
      <alignment wrapText="1"/>
    </xf>
    <xf numFmtId="0" fontId="76" fillId="0" borderId="0" xfId="1" applyFont="1" applyAlignment="1">
      <alignment wrapText="1"/>
    </xf>
    <xf numFmtId="0" fontId="1" fillId="3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23"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3" fillId="0" borderId="0" xfId="2"/>
    <xf numFmtId="0" fontId="27" fillId="4" borderId="1" xfId="0"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23" fillId="0" borderId="0" xfId="2" applyAlignment="1">
      <alignment horizontal="left" vertical="top" wrapText="1"/>
    </xf>
    <xf numFmtId="0" fontId="2"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5" fillId="0" borderId="0" xfId="0" applyFont="1" applyAlignment="1">
      <alignment vertical="top" wrapText="1"/>
    </xf>
    <xf numFmtId="0" fontId="23" fillId="0" borderId="0" xfId="2" applyFill="1" applyProtection="1">
      <protection locked="0"/>
    </xf>
    <xf numFmtId="0" fontId="0" fillId="0" borderId="0" xfId="0" applyAlignment="1">
      <alignment horizontal="left" vertical="center" wrapText="1"/>
    </xf>
    <xf numFmtId="0" fontId="6" fillId="11" borderId="2" xfId="1" applyFont="1" applyFill="1" applyBorder="1" applyAlignment="1">
      <alignment horizontal="center" vertical="center" wrapText="1"/>
    </xf>
    <xf numFmtId="0" fontId="21" fillId="11" borderId="3"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41" fillId="0" borderId="0" xfId="0" applyFont="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vertical="center"/>
    </xf>
    <xf numFmtId="0" fontId="1" fillId="9"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9"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3" fillId="0" borderId="0" xfId="2" applyBorder="1" applyAlignment="1" applyProtection="1">
      <alignment horizontal="left" vertical="center" wrapText="1"/>
      <protection locked="0"/>
    </xf>
    <xf numFmtId="0" fontId="24" fillId="0" borderId="0" xfId="0" applyFont="1" applyAlignment="1">
      <alignment horizontal="justify" vertical="center" wrapText="1"/>
    </xf>
    <xf numFmtId="0" fontId="24" fillId="0" borderId="0" xfId="0" applyFont="1" applyAlignment="1">
      <alignment wrapText="1"/>
    </xf>
    <xf numFmtId="0" fontId="23" fillId="0" borderId="0" xfId="2" applyFill="1" applyBorder="1" applyAlignment="1" applyProtection="1">
      <alignment horizontal="left" vertical="center" wrapText="1"/>
      <protection locked="0"/>
    </xf>
    <xf numFmtId="0" fontId="23" fillId="0" borderId="0" xfId="2" applyBorder="1" applyAlignment="1" applyProtection="1">
      <alignment horizontal="left" vertical="center"/>
      <protection locked="0"/>
    </xf>
    <xf numFmtId="0" fontId="28" fillId="17" borderId="21" xfId="0" applyFont="1" applyFill="1" applyBorder="1" applyAlignment="1">
      <alignment horizontal="center" vertical="center" wrapText="1"/>
    </xf>
    <xf numFmtId="0" fontId="28" fillId="17" borderId="22" xfId="0" applyFont="1" applyFill="1" applyBorder="1" applyAlignment="1">
      <alignment horizontal="center" vertical="center" wrapText="1"/>
    </xf>
    <xf numFmtId="0" fontId="28" fillId="17" borderId="1" xfId="0" applyFont="1" applyFill="1" applyBorder="1" applyAlignment="1">
      <alignment horizontal="center" vertical="center" wrapText="1"/>
    </xf>
    <xf numFmtId="0" fontId="34" fillId="0" borderId="0" xfId="0" applyFont="1" applyAlignment="1" applyProtection="1">
      <alignment horizontal="center" vertical="center" wrapText="1"/>
      <protection locked="0"/>
    </xf>
    <xf numFmtId="0" fontId="0" fillId="10" borderId="0" xfId="0" applyFill="1" applyAlignment="1" applyProtection="1">
      <alignment horizontal="center"/>
      <protection locked="0"/>
    </xf>
    <xf numFmtId="0" fontId="34" fillId="0" borderId="0" xfId="0" applyFont="1" applyAlignment="1">
      <alignment horizontal="center" vertical="center" wrapText="1"/>
    </xf>
    <xf numFmtId="0" fontId="75" fillId="0" borderId="0" xfId="0" applyFont="1" applyAlignment="1">
      <alignment horizontal="left" vertical="center" wrapText="1"/>
    </xf>
    <xf numFmtId="0" fontId="0" fillId="10"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2" borderId="2" xfId="1" applyFont="1" applyFill="1" applyBorder="1" applyAlignment="1">
      <alignment horizontal="center" vertical="center" wrapText="1"/>
    </xf>
    <xf numFmtId="0" fontId="13" fillId="12" borderId="3" xfId="1" applyFont="1" applyFill="1" applyBorder="1" applyAlignment="1">
      <alignment horizontal="center" vertical="center" wrapText="1"/>
    </xf>
    <xf numFmtId="0" fontId="13" fillId="12" borderId="9" xfId="1" applyFont="1" applyFill="1" applyBorder="1" applyAlignment="1">
      <alignment horizontal="center" vertical="center" wrapText="1"/>
    </xf>
    <xf numFmtId="0" fontId="13" fillId="12"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2" borderId="3" xfId="0" applyFill="1" applyBorder="1" applyAlignment="1">
      <alignment horizontal="center" vertical="center" wrapText="1"/>
    </xf>
    <xf numFmtId="0" fontId="0" fillId="12" borderId="4" xfId="0" applyFill="1" applyBorder="1" applyAlignment="1">
      <alignment horizontal="center" vertical="center" wrapText="1"/>
    </xf>
    <xf numFmtId="0" fontId="13" fillId="9" borderId="2" xfId="1" applyFont="1" applyFill="1" applyBorder="1" applyAlignment="1">
      <alignment horizontal="center" vertical="center" wrapText="1"/>
    </xf>
    <xf numFmtId="0" fontId="13" fillId="9" borderId="3" xfId="1" applyFont="1" applyFill="1" applyBorder="1" applyAlignment="1">
      <alignment horizontal="center" vertical="center" wrapText="1"/>
    </xf>
    <xf numFmtId="0" fontId="13" fillId="9" borderId="4" xfId="1" applyFont="1" applyFill="1" applyBorder="1" applyAlignment="1">
      <alignment horizontal="center" vertical="center" wrapText="1"/>
    </xf>
    <xf numFmtId="0" fontId="15" fillId="0" borderId="0" xfId="1" applyFont="1" applyAlignment="1">
      <alignment horizontal="left" wrapText="1"/>
    </xf>
    <xf numFmtId="0" fontId="13" fillId="9" borderId="1" xfId="1" applyFont="1" applyFill="1" applyBorder="1" applyAlignment="1">
      <alignment horizontal="center" vertical="center" wrapText="1"/>
    </xf>
    <xf numFmtId="0" fontId="69" fillId="31" borderId="2" xfId="1" applyFont="1" applyFill="1" applyBorder="1" applyAlignment="1">
      <alignment horizontal="center" vertical="center"/>
    </xf>
    <xf numFmtId="0" fontId="69" fillId="31" borderId="3" xfId="1" applyFont="1" applyFill="1" applyBorder="1" applyAlignment="1">
      <alignment horizontal="center" vertical="center"/>
    </xf>
    <xf numFmtId="0" fontId="69" fillId="31" borderId="4"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C6EFCE"/>
        </patternFill>
      </fill>
    </dxf>
    <dxf>
      <fill>
        <patternFill>
          <bgColor rgb="FFFFC7CE"/>
        </patternFill>
      </fill>
    </dxf>
    <dxf>
      <fill>
        <patternFill patternType="solid"/>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FFC7CE"/>
        </patternFill>
      </fill>
    </dxf>
    <dxf>
      <fill>
        <patternFill>
          <bgColor rgb="FFC6EFCE"/>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5757"/>
      <color rgb="FFC6EFCE"/>
      <color rgb="FFFFC7CE"/>
      <color rgb="FFFF4F4F"/>
      <color rgb="FFFF6D6D"/>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1546727</xdr:colOff>
      <xdr:row>1</xdr:row>
      <xdr:rowOff>79058</xdr:rowOff>
    </xdr:from>
    <xdr:to>
      <xdr:col>5</xdr:col>
      <xdr:colOff>162059</xdr:colOff>
      <xdr:row>2</xdr:row>
      <xdr:rowOff>117158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1652" y="260033"/>
          <a:ext cx="348882"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333462</xdr:colOff>
      <xdr:row>1</xdr:row>
      <xdr:rowOff>38100</xdr:rowOff>
    </xdr:from>
    <xdr:to>
      <xdr:col>5</xdr:col>
      <xdr:colOff>923925</xdr:colOff>
      <xdr:row>2</xdr:row>
      <xdr:rowOff>211369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1937" y="219075"/>
          <a:ext cx="590463" cy="401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1343025</xdr:colOff>
      <xdr:row>1</xdr:row>
      <xdr:rowOff>0</xdr:rowOff>
    </xdr:from>
    <xdr:to>
      <xdr:col>4</xdr:col>
      <xdr:colOff>1348962</xdr:colOff>
      <xdr:row>2</xdr:row>
      <xdr:rowOff>228640</xdr:rowOff>
    </xdr:to>
    <xdr:pic>
      <xdr:nvPicPr>
        <xdr:cNvPr id="2" name="Imagen 1">
          <a:extLst>
            <a:ext uri="{FF2B5EF4-FFF2-40B4-BE49-F238E27FC236}">
              <a16:creationId xmlns:a16="http://schemas.microsoft.com/office/drawing/2014/main" id="{C87D744A-35EA-6B5C-14F7-DCB3494D775F}"/>
            </a:ext>
          </a:extLst>
        </xdr:cNvPr>
        <xdr:cNvPicPr>
          <a:picLocks noChangeAspect="1"/>
        </xdr:cNvPicPr>
      </xdr:nvPicPr>
      <xdr:blipFill>
        <a:blip xmlns:r="http://schemas.openxmlformats.org/officeDocument/2006/relationships" r:embed="rId4"/>
        <a:stretch>
          <a:fillRect/>
        </a:stretch>
      </xdr:blipFill>
      <xdr:spPr>
        <a:xfrm>
          <a:off x="3905250" y="180975"/>
          <a:ext cx="2562447"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18</xdr:row>
      <xdr:rowOff>133350</xdr:rowOff>
    </xdr:from>
    <xdr:to>
      <xdr:col>10</xdr:col>
      <xdr:colOff>60749</xdr:colOff>
      <xdr:row>28</xdr:row>
      <xdr:rowOff>16934</xdr:rowOff>
    </xdr:to>
    <xdr:sp macro="" textlink="">
      <xdr:nvSpPr>
        <xdr:cNvPr id="3" name="CuadroTexto 2">
          <a:extLst>
            <a:ext uri="{FF2B5EF4-FFF2-40B4-BE49-F238E27FC236}">
              <a16:creationId xmlns:a16="http://schemas.microsoft.com/office/drawing/2014/main" id="{83D932B5-01ED-41B1-8DAF-E5B3670AA5FC}"/>
            </a:ext>
          </a:extLst>
        </xdr:cNvPr>
        <xdr:cNvSpPr txBox="1"/>
      </xdr:nvSpPr>
      <xdr:spPr>
        <a:xfrm>
          <a:off x="419100" y="7943850"/>
          <a:ext cx="17424824" cy="159808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3-09-18T11:56:54.98" personId="{00000000-0000-0000-0000-000000000000}" id="{7F00C3CA-4167-48AE-AFB8-78DEB2E56FC7}">
    <text>La OB Anexo VI no distingue condiciones DNSH especificas por empresa privada o entidad publica. Son iguales.</text>
  </threadedComment>
  <threadedComment ref="A9" dT="2023-09-18T11:57:11.82" personId="{00000000-0000-0000-0000-000000000000}" id="{FF1EFC01-6DD6-4F24-9FA2-2B085662FE25}">
    <text xml:space="preserve">La OB Anexo VI no distingue condiciones DNSH especificas por empresa privada o entidad publica. Son iguales.
Remite la resolucion al anexo de la OB de la orden de 2022
</text>
  </threadedComment>
  <threadedComment ref="A10" dT="2023-09-18T09:09:17.64" personId="{00000000-0000-0000-0000-000000000000}" id="{402E2B84-9398-4893-9FD3-4460041528F0}">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buscar/doc.php?id=DOUE-L-2009-82047"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29" Type="http://schemas.openxmlformats.org/officeDocument/2006/relationships/hyperlink" Target="https://www.boe.es/doue/2023/111/Z00001-00033.pdf"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fondoseuropeos.hacienda.gob.es/sitios/dgpmrr/es-es/Documents/Instruccin%20ENTIDADES%20EJECUTORAS%2012%20abril%202022_.pdf.xsig.pdf"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igae.pap.hacienda.gob.es/sitios/igae/es-ES/Documents/GUIA%20SIST.%20SEGUIM.%20HyO%20MRR%20DEF.pdf" TargetMode="External"/><Relationship Id="rId28" Type="http://schemas.openxmlformats.org/officeDocument/2006/relationships/hyperlink" Target="https://www.boe.es/buscar/doc.php?id=DOUE-L-2000-81670" TargetMode="Externa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hyperlink" Target="https://www.boe.es/buscar/doc.php?id=DOUE-L-2019-80409"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4"/>
  <sheetViews>
    <sheetView showGridLines="0" tabSelected="1" zoomScale="80" zoomScaleNormal="80" workbookViewId="0">
      <selection activeCell="B136" sqref="B13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5" x14ac:dyDescent="0.3">
      <c r="A1" s="242" t="s">
        <v>381</v>
      </c>
      <c r="B1" s="243"/>
      <c r="C1" s="243"/>
      <c r="D1" s="243"/>
      <c r="E1" s="243"/>
    </row>
    <row r="2" spans="1:5" ht="26.4" customHeight="1" x14ac:dyDescent="0.3">
      <c r="B2" t="s">
        <v>598</v>
      </c>
    </row>
    <row r="3" spans="1:5" ht="26.4" customHeight="1" x14ac:dyDescent="0.3">
      <c r="B3" s="215" t="s">
        <v>599</v>
      </c>
    </row>
    <row r="4" spans="1:5" ht="28.2" customHeight="1" x14ac:dyDescent="0.3">
      <c r="B4" s="216" t="s">
        <v>600</v>
      </c>
    </row>
    <row r="5" spans="1:5" x14ac:dyDescent="0.3">
      <c r="B5" s="112" t="s">
        <v>741</v>
      </c>
    </row>
    <row r="6" spans="1:5" ht="16.8" customHeight="1" x14ac:dyDescent="0.3">
      <c r="B6" s="112"/>
    </row>
    <row r="7" spans="1:5" x14ac:dyDescent="0.3">
      <c r="B7" s="4" t="s">
        <v>808</v>
      </c>
    </row>
    <row r="8" spans="1:5" ht="18" customHeight="1" x14ac:dyDescent="0.3">
      <c r="B8" s="237" t="s">
        <v>809</v>
      </c>
    </row>
    <row r="9" spans="1:5" x14ac:dyDescent="0.3">
      <c r="B9" s="237" t="s">
        <v>810</v>
      </c>
    </row>
    <row r="10" spans="1:5" ht="28.2" customHeight="1" x14ac:dyDescent="0.3">
      <c r="B10" s="112"/>
    </row>
    <row r="11" spans="1:5" x14ac:dyDescent="0.3">
      <c r="A11" s="242" t="s">
        <v>601</v>
      </c>
      <c r="B11" s="243"/>
      <c r="C11" s="243"/>
      <c r="D11" s="243"/>
      <c r="E11" s="243"/>
    </row>
    <row r="12" spans="1:5" ht="18" x14ac:dyDescent="0.3">
      <c r="A12" s="113"/>
      <c r="B12" s="6"/>
      <c r="C12" s="6"/>
      <c r="D12" s="6"/>
      <c r="E12" s="6"/>
    </row>
    <row r="13" spans="1:5" ht="45" customHeight="1" x14ac:dyDescent="0.3">
      <c r="B13" s="244" t="s">
        <v>807</v>
      </c>
      <c r="C13" s="244"/>
      <c r="D13" s="244"/>
      <c r="E13" s="244"/>
    </row>
    <row r="14" spans="1:5" ht="19.8" customHeight="1" x14ac:dyDescent="0.3">
      <c r="B14" s="244"/>
      <c r="C14" s="244"/>
      <c r="D14" s="244"/>
      <c r="E14" s="244"/>
    </row>
    <row r="15" spans="1:5" x14ac:dyDescent="0.3">
      <c r="B15" s="244" t="s">
        <v>739</v>
      </c>
      <c r="C15" s="244"/>
      <c r="D15" s="244"/>
      <c r="E15" s="244"/>
    </row>
    <row r="16" spans="1:5" x14ac:dyDescent="0.3">
      <c r="B16" s="247" t="s">
        <v>738</v>
      </c>
      <c r="C16" s="247"/>
      <c r="D16" s="247"/>
      <c r="E16" s="247"/>
    </row>
    <row r="17" spans="1:16" x14ac:dyDescent="0.3">
      <c r="B17" s="244"/>
      <c r="C17" s="244"/>
      <c r="D17" s="244"/>
      <c r="E17" s="244"/>
    </row>
    <row r="18" spans="1:16" ht="29.4" customHeight="1" x14ac:dyDescent="0.3">
      <c r="B18" s="219"/>
      <c r="C18" s="219"/>
      <c r="D18" s="219"/>
      <c r="E18" s="219"/>
      <c r="G18" s="220"/>
    </row>
    <row r="19" spans="1:16" ht="18" x14ac:dyDescent="0.35">
      <c r="A19" s="242" t="s">
        <v>382</v>
      </c>
      <c r="B19" s="243"/>
      <c r="C19" s="243"/>
      <c r="D19" s="243"/>
      <c r="E19" s="243"/>
      <c r="F19" s="1"/>
      <c r="G19" s="1"/>
      <c r="H19" s="1"/>
      <c r="I19" s="1"/>
      <c r="J19" s="1"/>
      <c r="K19" s="1"/>
      <c r="L19" s="1"/>
      <c r="M19" s="1"/>
      <c r="N19" s="1"/>
      <c r="O19" s="1"/>
      <c r="P19" s="1"/>
    </row>
    <row r="20" spans="1:16" ht="18" x14ac:dyDescent="0.35">
      <c r="A20" s="2"/>
      <c r="B20" s="36"/>
      <c r="C20" s="2"/>
      <c r="D20" s="2"/>
      <c r="E20" s="2"/>
      <c r="F20" s="1"/>
      <c r="G20" s="1"/>
      <c r="H20" s="1"/>
      <c r="I20" s="1"/>
      <c r="J20" s="1"/>
      <c r="K20" s="1"/>
      <c r="L20" s="1"/>
      <c r="M20" s="1"/>
      <c r="N20" s="1"/>
      <c r="O20" s="1"/>
      <c r="P20" s="1"/>
    </row>
    <row r="21" spans="1:16" ht="18" x14ac:dyDescent="0.35">
      <c r="A21" s="3" t="s">
        <v>768</v>
      </c>
      <c r="B21" s="2"/>
      <c r="C21" s="2"/>
      <c r="D21" s="2"/>
      <c r="E21" s="2"/>
      <c r="F21" s="1"/>
      <c r="G21" s="1"/>
      <c r="H21" s="1"/>
      <c r="I21" s="1"/>
      <c r="J21" s="1"/>
      <c r="K21" s="1"/>
      <c r="L21" s="1"/>
      <c r="M21" s="1"/>
      <c r="N21" s="1"/>
      <c r="O21" s="1"/>
      <c r="P21" s="1"/>
    </row>
    <row r="22" spans="1:16" ht="18" x14ac:dyDescent="0.35">
      <c r="A22" s="3"/>
      <c r="B22" s="2"/>
      <c r="C22" s="2"/>
      <c r="D22" s="2"/>
      <c r="E22" s="2"/>
      <c r="F22" s="1"/>
      <c r="G22" s="1"/>
      <c r="H22" s="1"/>
      <c r="I22" s="1"/>
      <c r="J22" s="1"/>
      <c r="K22" s="1"/>
      <c r="L22" s="1"/>
      <c r="M22" s="1"/>
      <c r="N22" s="1"/>
      <c r="O22" s="1"/>
      <c r="P22" s="1"/>
    </row>
    <row r="23" spans="1:16" ht="18" x14ac:dyDescent="0.35">
      <c r="A23" s="4" t="s">
        <v>775</v>
      </c>
      <c r="B23" s="2"/>
      <c r="C23" s="2"/>
      <c r="D23" s="2"/>
      <c r="E23" s="2"/>
      <c r="F23" s="1"/>
      <c r="G23" s="1"/>
      <c r="H23" s="1"/>
      <c r="I23" s="1"/>
      <c r="J23" s="1"/>
      <c r="K23" s="1"/>
      <c r="L23" s="1"/>
      <c r="M23" s="1"/>
      <c r="N23" s="1"/>
      <c r="O23" s="1"/>
      <c r="P23" s="1"/>
    </row>
    <row r="24" spans="1:16" ht="18" x14ac:dyDescent="0.35">
      <c r="A24" s="4" t="s">
        <v>418</v>
      </c>
      <c r="B24" s="4"/>
      <c r="C24" s="4"/>
      <c r="D24" s="4"/>
      <c r="E24" s="4"/>
      <c r="G24" s="1"/>
      <c r="H24" s="1"/>
      <c r="I24" s="1"/>
      <c r="J24" s="1"/>
      <c r="O24" s="1"/>
      <c r="P24" s="1"/>
    </row>
    <row r="25" spans="1:16" ht="18" x14ac:dyDescent="0.35">
      <c r="A25" s="4" t="s">
        <v>424</v>
      </c>
      <c r="B25" s="5"/>
      <c r="C25" s="4"/>
      <c r="D25" s="4"/>
      <c r="E25" s="4"/>
      <c r="G25" s="1"/>
      <c r="H25" s="1"/>
      <c r="I25" s="1"/>
      <c r="J25" s="1"/>
      <c r="K25" s="1"/>
      <c r="L25" s="1"/>
      <c r="M25" s="1"/>
      <c r="N25" s="1"/>
      <c r="O25" s="1"/>
      <c r="P25" s="1"/>
    </row>
    <row r="26" spans="1:16" ht="36.6" customHeight="1" x14ac:dyDescent="0.35">
      <c r="A26" s="4"/>
      <c r="B26" s="5" t="s">
        <v>777</v>
      </c>
      <c r="C26" s="4"/>
      <c r="D26" s="4"/>
      <c r="E26" s="4"/>
      <c r="G26" s="1"/>
      <c r="H26" s="1"/>
      <c r="I26" s="1"/>
      <c r="J26" s="1"/>
      <c r="K26" s="1"/>
      <c r="L26" s="1"/>
      <c r="M26" s="1"/>
      <c r="N26" s="1"/>
      <c r="O26" s="1"/>
      <c r="P26" s="1"/>
    </row>
    <row r="27" spans="1:16" ht="15" customHeight="1" x14ac:dyDescent="0.35">
      <c r="A27" s="5"/>
      <c r="B27" s="240" t="s">
        <v>419</v>
      </c>
      <c r="C27" s="240"/>
      <c r="D27" s="240"/>
      <c r="E27" s="240"/>
      <c r="G27" s="1"/>
      <c r="H27" s="1"/>
      <c r="I27" s="1"/>
      <c r="J27" s="1"/>
      <c r="K27" s="1"/>
      <c r="L27" s="1"/>
      <c r="M27" s="1"/>
      <c r="N27" s="1"/>
      <c r="O27" s="1"/>
      <c r="P27" s="1"/>
    </row>
    <row r="28" spans="1:16" ht="37.799999999999997" customHeight="1" x14ac:dyDescent="0.35">
      <c r="A28" s="5"/>
      <c r="B28" s="253" t="s">
        <v>776</v>
      </c>
      <c r="C28" s="253"/>
      <c r="D28" s="253"/>
      <c r="E28" s="253"/>
      <c r="G28" s="1"/>
      <c r="H28" s="1"/>
      <c r="I28" s="1"/>
      <c r="J28" s="1"/>
      <c r="K28" s="1"/>
      <c r="L28" s="1"/>
      <c r="M28" s="1"/>
      <c r="N28" s="1"/>
      <c r="O28" s="1"/>
      <c r="P28" s="1"/>
    </row>
    <row r="29" spans="1:16" ht="18" x14ac:dyDescent="0.35">
      <c r="A29" s="4"/>
      <c r="B29" s="133" t="s">
        <v>778</v>
      </c>
      <c r="G29" s="1"/>
      <c r="H29" s="1"/>
      <c r="I29" s="1"/>
      <c r="J29" s="1"/>
      <c r="K29" s="1"/>
      <c r="L29" s="1"/>
      <c r="M29" s="1"/>
      <c r="N29" s="1"/>
      <c r="O29" s="1"/>
      <c r="P29" s="1"/>
    </row>
    <row r="30" spans="1:16" ht="18" x14ac:dyDescent="0.35">
      <c r="A30" s="4"/>
      <c r="B30" s="133"/>
      <c r="G30" s="1"/>
      <c r="H30" s="1"/>
      <c r="I30" s="1"/>
      <c r="J30" s="1"/>
      <c r="K30" s="1"/>
      <c r="L30" s="1"/>
      <c r="M30" s="1"/>
      <c r="N30" s="1"/>
      <c r="O30" s="1"/>
      <c r="P30" s="1"/>
    </row>
    <row r="31" spans="1:16" ht="18" x14ac:dyDescent="0.35">
      <c r="A31" s="4" t="s">
        <v>779</v>
      </c>
      <c r="B31" s="4"/>
      <c r="C31" s="4"/>
      <c r="D31" s="4"/>
      <c r="E31" s="4"/>
      <c r="G31" s="1"/>
      <c r="H31" s="1"/>
      <c r="I31" s="1"/>
      <c r="J31" s="1"/>
      <c r="K31" s="1"/>
      <c r="L31" s="1"/>
      <c r="M31" s="1"/>
      <c r="N31" s="1"/>
      <c r="O31" s="1"/>
      <c r="P31" s="1"/>
    </row>
    <row r="32" spans="1:16" ht="16.5" customHeight="1" x14ac:dyDescent="0.35">
      <c r="A32" s="4" t="s">
        <v>803</v>
      </c>
      <c r="B32" s="4"/>
      <c r="C32" s="4"/>
      <c r="D32" s="4"/>
      <c r="E32" s="4"/>
      <c r="G32" s="1"/>
      <c r="H32" s="1"/>
      <c r="I32" s="1"/>
      <c r="J32" s="1"/>
      <c r="K32" s="1"/>
      <c r="L32" s="1"/>
      <c r="M32" s="1"/>
      <c r="N32" s="1"/>
      <c r="O32" s="1"/>
      <c r="P32" s="1"/>
    </row>
    <row r="33" spans="1:16" ht="18" x14ac:dyDescent="0.35">
      <c r="C33" s="134"/>
      <c r="D33" s="134"/>
      <c r="E33" s="134"/>
      <c r="G33" s="1"/>
      <c r="H33" s="1"/>
      <c r="I33" s="1"/>
      <c r="J33" s="1"/>
      <c r="K33" s="1"/>
      <c r="L33" s="1"/>
      <c r="M33" s="1"/>
      <c r="N33" s="1"/>
      <c r="O33" s="1"/>
      <c r="P33" s="1"/>
    </row>
    <row r="34" spans="1:16" ht="18" x14ac:dyDescent="0.35">
      <c r="A34" t="s">
        <v>420</v>
      </c>
      <c r="B34" s="134"/>
      <c r="C34" s="134"/>
      <c r="D34" s="134"/>
      <c r="E34" s="134"/>
      <c r="G34" s="1"/>
      <c r="H34" s="1"/>
      <c r="I34" s="1"/>
      <c r="J34" s="1"/>
      <c r="K34" s="1"/>
      <c r="L34" s="1"/>
      <c r="M34" s="1"/>
      <c r="N34" s="1"/>
      <c r="O34" s="1"/>
      <c r="P34" s="1"/>
    </row>
    <row r="35" spans="1:16" ht="66.599999999999994" customHeight="1" x14ac:dyDescent="0.35">
      <c r="A35" s="4"/>
      <c r="B35" s="240" t="s">
        <v>780</v>
      </c>
      <c r="C35" s="240"/>
      <c r="D35" s="240"/>
      <c r="E35" s="240"/>
      <c r="G35" s="1"/>
      <c r="H35" s="1"/>
      <c r="I35" s="1"/>
      <c r="J35" s="1"/>
      <c r="K35" s="1"/>
      <c r="L35" s="1"/>
      <c r="M35" s="1"/>
      <c r="N35" s="1"/>
      <c r="O35" s="1"/>
      <c r="P35" s="1"/>
    </row>
    <row r="36" spans="1:16" ht="18" x14ac:dyDescent="0.35">
      <c r="A36" t="s">
        <v>425</v>
      </c>
      <c r="B36" s="134"/>
      <c r="C36" s="134"/>
      <c r="D36" s="134"/>
      <c r="E36" s="134"/>
      <c r="G36" s="1"/>
      <c r="H36" s="1"/>
      <c r="I36" s="1"/>
      <c r="J36" s="1"/>
      <c r="K36" s="1"/>
      <c r="L36" s="1"/>
      <c r="M36" s="1"/>
      <c r="N36" s="1"/>
      <c r="O36" s="1"/>
      <c r="P36" s="1"/>
    </row>
    <row r="37" spans="1:16" ht="104.4" customHeight="1" x14ac:dyDescent="0.35">
      <c r="B37" s="240" t="s">
        <v>804</v>
      </c>
      <c r="C37" s="240"/>
      <c r="D37" s="240"/>
      <c r="E37" s="240"/>
      <c r="G37" s="1"/>
      <c r="H37" s="1"/>
      <c r="I37" s="1"/>
      <c r="J37" s="1"/>
      <c r="K37" s="1"/>
      <c r="L37" s="1"/>
      <c r="M37" s="1"/>
      <c r="N37" s="1"/>
      <c r="O37" s="1"/>
      <c r="P37" s="1"/>
    </row>
    <row r="38" spans="1:16" ht="18" x14ac:dyDescent="0.35">
      <c r="A38" s="4"/>
      <c r="B38" s="243"/>
      <c r="C38" s="243"/>
      <c r="D38" s="243"/>
      <c r="E38" s="243"/>
      <c r="G38" s="1"/>
      <c r="H38" s="1"/>
      <c r="I38" s="1"/>
      <c r="J38" s="1"/>
      <c r="K38" s="1"/>
      <c r="L38" s="1"/>
      <c r="M38" s="1"/>
      <c r="N38" s="1"/>
      <c r="O38" s="1"/>
      <c r="P38" s="1"/>
    </row>
    <row r="39" spans="1:16" ht="18" x14ac:dyDescent="0.35">
      <c r="A39" s="4" t="s">
        <v>421</v>
      </c>
      <c r="B39" s="6"/>
      <c r="C39" s="6"/>
      <c r="D39" s="6"/>
      <c r="E39" s="6"/>
      <c r="G39" s="1"/>
      <c r="H39" s="1"/>
      <c r="I39" s="1"/>
      <c r="J39" s="1"/>
      <c r="K39" s="1"/>
      <c r="L39" s="1"/>
      <c r="M39" s="1"/>
      <c r="N39" s="1"/>
      <c r="O39" s="1"/>
      <c r="P39" s="1"/>
    </row>
    <row r="40" spans="1:16" ht="110.4" customHeight="1" x14ac:dyDescent="0.35">
      <c r="A40" s="4"/>
      <c r="B40" s="6" t="s">
        <v>802</v>
      </c>
      <c r="C40" s="6"/>
      <c r="D40" s="6"/>
      <c r="E40" s="6"/>
      <c r="G40" s="1"/>
      <c r="H40" s="1"/>
      <c r="I40" s="1"/>
      <c r="J40" s="1"/>
      <c r="K40" s="1"/>
      <c r="L40" s="1"/>
      <c r="M40" s="1"/>
      <c r="N40" s="1"/>
      <c r="O40" s="1"/>
      <c r="P40" s="1"/>
    </row>
    <row r="41" spans="1:16" ht="17.399999999999999" customHeight="1" x14ac:dyDescent="0.35">
      <c r="A41" s="4"/>
      <c r="B41" s="6"/>
      <c r="C41" s="6"/>
      <c r="D41" s="6"/>
      <c r="E41" s="6"/>
      <c r="G41" s="1"/>
      <c r="H41" s="1"/>
      <c r="I41" s="1"/>
      <c r="J41" s="1"/>
      <c r="K41" s="1"/>
      <c r="L41" s="1"/>
      <c r="M41" s="1"/>
      <c r="N41" s="1"/>
      <c r="O41" s="1"/>
      <c r="P41" s="1"/>
    </row>
    <row r="42" spans="1:16" ht="51" customHeight="1" x14ac:dyDescent="0.35">
      <c r="A42" s="4"/>
      <c r="B42" s="252" t="s">
        <v>781</v>
      </c>
      <c r="C42" s="252"/>
      <c r="D42" s="252"/>
      <c r="E42" s="252"/>
      <c r="G42" s="1"/>
      <c r="H42" s="1"/>
      <c r="I42" s="1"/>
      <c r="J42" s="1"/>
      <c r="K42" s="1"/>
      <c r="L42" s="1"/>
      <c r="M42" s="1"/>
      <c r="N42" s="1"/>
      <c r="O42" s="1"/>
      <c r="P42" s="1"/>
    </row>
    <row r="43" spans="1:16" ht="60.6" customHeight="1" x14ac:dyDescent="0.35">
      <c r="A43" s="4"/>
      <c r="B43" s="254" t="s">
        <v>422</v>
      </c>
      <c r="C43" s="255"/>
      <c r="D43" s="255"/>
      <c r="E43" s="256"/>
      <c r="G43" s="1"/>
      <c r="H43" s="1"/>
      <c r="I43" s="1"/>
      <c r="J43" s="1"/>
      <c r="K43" s="1"/>
      <c r="L43" s="1"/>
      <c r="M43" s="1"/>
      <c r="N43" s="1"/>
      <c r="O43" s="1"/>
      <c r="P43" s="1"/>
    </row>
    <row r="44" spans="1:16" ht="36" customHeight="1" x14ac:dyDescent="0.35">
      <c r="A44" s="240" t="s">
        <v>782</v>
      </c>
      <c r="B44" s="240"/>
      <c r="C44" s="240"/>
      <c r="D44" s="240"/>
      <c r="E44" s="240"/>
      <c r="G44" s="1"/>
      <c r="H44" s="1"/>
      <c r="I44" s="1"/>
      <c r="J44" s="1"/>
      <c r="K44" s="1"/>
      <c r="L44" s="1"/>
      <c r="M44" s="1"/>
      <c r="N44" s="1"/>
      <c r="O44" s="1"/>
      <c r="P44" s="1"/>
    </row>
    <row r="45" spans="1:16" ht="18" x14ac:dyDescent="0.35">
      <c r="A45" s="4"/>
      <c r="G45" s="1"/>
      <c r="H45" s="1"/>
      <c r="I45" s="1"/>
      <c r="J45" s="1"/>
      <c r="K45" s="1"/>
      <c r="L45" s="1"/>
      <c r="M45" s="1"/>
      <c r="N45" s="1"/>
      <c r="O45" s="1"/>
      <c r="P45" s="1"/>
    </row>
    <row r="46" spans="1:16" ht="69.599999999999994" customHeight="1" x14ac:dyDescent="0.35">
      <c r="A46" s="4"/>
      <c r="B46" s="243" t="s">
        <v>423</v>
      </c>
      <c r="C46" s="243"/>
      <c r="D46" s="243"/>
      <c r="E46" s="243"/>
      <c r="G46" s="1"/>
      <c r="H46" s="1"/>
      <c r="I46" s="1"/>
      <c r="J46" s="1"/>
      <c r="K46" s="1"/>
      <c r="L46" s="1"/>
      <c r="M46" s="1"/>
      <c r="N46" s="1"/>
      <c r="O46" s="1"/>
      <c r="P46" s="1"/>
    </row>
    <row r="47" spans="1:16" ht="18" x14ac:dyDescent="0.35">
      <c r="A47" s="4"/>
      <c r="B47" s="135"/>
      <c r="C47" s="4"/>
      <c r="D47" s="4"/>
      <c r="E47" s="4"/>
      <c r="G47" s="77"/>
      <c r="H47" s="1"/>
      <c r="I47" s="1"/>
      <c r="J47" s="1"/>
      <c r="K47" s="1"/>
      <c r="L47" s="1"/>
      <c r="M47" s="1"/>
      <c r="N47" s="1"/>
      <c r="O47" s="1"/>
      <c r="P47" s="1"/>
    </row>
    <row r="48" spans="1:16" ht="18" x14ac:dyDescent="0.35">
      <c r="A48" s="4"/>
      <c r="B48" s="222"/>
      <c r="C48" s="222"/>
      <c r="D48" s="222"/>
      <c r="E48" s="222"/>
      <c r="G48" s="1"/>
      <c r="H48" s="1"/>
      <c r="I48" s="1"/>
      <c r="J48" s="1"/>
      <c r="K48" s="1"/>
      <c r="L48" s="1"/>
      <c r="M48" s="1"/>
      <c r="N48" s="1"/>
      <c r="O48" s="1"/>
      <c r="P48" s="1"/>
    </row>
    <row r="49" spans="1:16" ht="18" x14ac:dyDescent="0.35">
      <c r="A49" s="4"/>
      <c r="B49" s="4"/>
      <c r="C49" s="4"/>
      <c r="D49" s="4"/>
      <c r="E49" s="4"/>
      <c r="G49" s="1"/>
      <c r="H49" s="1"/>
      <c r="I49" s="1"/>
      <c r="J49" s="1"/>
      <c r="K49" s="1"/>
      <c r="L49" s="1"/>
      <c r="M49" s="1"/>
      <c r="N49" s="1"/>
      <c r="O49" s="1"/>
      <c r="P49" s="1"/>
    </row>
    <row r="50" spans="1:16" ht="18" x14ac:dyDescent="0.35">
      <c r="A50" s="257" t="s">
        <v>769</v>
      </c>
      <c r="B50" s="257"/>
      <c r="C50" s="4"/>
      <c r="D50" s="4"/>
      <c r="E50" s="4"/>
      <c r="G50" s="1"/>
      <c r="H50" s="1"/>
      <c r="I50" s="1"/>
      <c r="J50" s="1"/>
      <c r="K50" s="1"/>
      <c r="L50" s="1"/>
      <c r="M50" s="1"/>
      <c r="N50" s="1"/>
      <c r="O50" s="1"/>
      <c r="P50" s="1"/>
    </row>
    <row r="51" spans="1:16" ht="18" x14ac:dyDescent="0.35">
      <c r="A51" s="248"/>
      <c r="B51" s="248"/>
      <c r="C51" s="248"/>
      <c r="D51" s="248"/>
      <c r="E51" s="248"/>
      <c r="G51" s="1"/>
      <c r="H51" s="1"/>
      <c r="I51" s="1"/>
      <c r="J51" s="1"/>
      <c r="K51" s="1"/>
      <c r="L51" s="1"/>
      <c r="M51" s="1"/>
      <c r="N51" s="1"/>
      <c r="O51" s="1"/>
      <c r="P51" s="1"/>
    </row>
    <row r="52" spans="1:16" ht="18" x14ac:dyDescent="0.35">
      <c r="A52" s="4" t="s">
        <v>0</v>
      </c>
      <c r="B52" s="4"/>
      <c r="C52" s="4"/>
      <c r="D52" s="4"/>
      <c r="E52" s="4"/>
      <c r="G52" s="1"/>
      <c r="H52" s="1"/>
      <c r="I52" s="1"/>
      <c r="J52" s="1"/>
      <c r="K52" s="1"/>
      <c r="L52" s="1"/>
      <c r="M52" s="1"/>
      <c r="N52" s="1"/>
      <c r="O52" s="1"/>
      <c r="P52" s="1"/>
    </row>
    <row r="53" spans="1:16" ht="18" x14ac:dyDescent="0.35">
      <c r="A53" s="4"/>
      <c r="B53" s="4"/>
      <c r="C53" s="4"/>
      <c r="D53" s="4"/>
      <c r="E53" s="4"/>
      <c r="G53" s="1"/>
      <c r="H53" s="1"/>
      <c r="I53" s="1"/>
      <c r="J53" s="1"/>
      <c r="K53" s="1"/>
      <c r="L53" s="1"/>
      <c r="M53" s="1"/>
      <c r="N53" s="1"/>
      <c r="O53" s="1"/>
      <c r="P53" s="1"/>
    </row>
    <row r="54" spans="1:16" ht="18" x14ac:dyDescent="0.35">
      <c r="A54" s="7"/>
      <c r="B54" s="8" t="s">
        <v>1</v>
      </c>
      <c r="C54" s="4" t="s">
        <v>2</v>
      </c>
      <c r="D54" s="4"/>
      <c r="E54" s="4"/>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1.5" customHeight="1" x14ac:dyDescent="0.35">
      <c r="A56" s="7"/>
      <c r="B56" s="8" t="s">
        <v>3</v>
      </c>
      <c r="C56" s="243" t="s">
        <v>602</v>
      </c>
      <c r="D56" s="243"/>
      <c r="E56" s="243"/>
      <c r="F56" s="4"/>
      <c r="G56" s="2"/>
      <c r="H56" s="1"/>
      <c r="I56" s="1"/>
      <c r="J56" s="4"/>
      <c r="K56" s="1"/>
      <c r="L56" s="1"/>
      <c r="M56" s="1"/>
      <c r="O56" s="1"/>
      <c r="P56" s="1"/>
    </row>
    <row r="57" spans="1:16" ht="18" x14ac:dyDescent="0.35">
      <c r="A57" s="7"/>
      <c r="B57" s="8"/>
      <c r="C57" s="4"/>
      <c r="D57" s="4"/>
      <c r="E57" s="4"/>
      <c r="F57" s="4"/>
      <c r="G57" s="2"/>
      <c r="H57" s="1"/>
      <c r="I57" s="1"/>
      <c r="J57" s="4"/>
      <c r="K57" s="1"/>
      <c r="L57" s="1"/>
      <c r="M57" s="1"/>
      <c r="O57" s="1"/>
      <c r="P57" s="1"/>
    </row>
    <row r="58" spans="1:16" ht="332.4" customHeight="1" x14ac:dyDescent="0.35">
      <c r="A58" s="7"/>
      <c r="B58" s="8"/>
      <c r="C58" s="9">
        <v>1</v>
      </c>
      <c r="D58" s="10" t="s">
        <v>4</v>
      </c>
      <c r="E58" s="92" t="s">
        <v>677</v>
      </c>
      <c r="F58" s="4"/>
      <c r="G58" s="2"/>
      <c r="H58" s="1"/>
      <c r="I58" s="1"/>
      <c r="J58" s="4"/>
      <c r="K58" s="1"/>
      <c r="L58" s="1"/>
      <c r="M58" s="1"/>
      <c r="O58" s="1"/>
      <c r="P58" s="1"/>
    </row>
    <row r="59" spans="1:16" ht="345.6" customHeight="1" x14ac:dyDescent="0.35">
      <c r="A59" s="7"/>
      <c r="B59" s="8"/>
      <c r="C59" s="9">
        <v>2</v>
      </c>
      <c r="D59" s="10" t="s">
        <v>5</v>
      </c>
      <c r="E59" s="92" t="s">
        <v>783</v>
      </c>
      <c r="F59" s="4"/>
      <c r="G59" s="2"/>
      <c r="H59" s="1"/>
      <c r="I59" s="1"/>
      <c r="J59" s="4"/>
      <c r="K59" s="1"/>
      <c r="L59" s="1"/>
      <c r="M59" s="1"/>
      <c r="O59" s="1"/>
      <c r="P59" s="1"/>
    </row>
    <row r="60" spans="1:16" ht="266.39999999999998" customHeight="1" x14ac:dyDescent="0.35">
      <c r="A60" s="7"/>
      <c r="B60" s="8"/>
      <c r="C60" s="9">
        <v>3</v>
      </c>
      <c r="D60" s="10" t="s">
        <v>6</v>
      </c>
      <c r="E60" s="92" t="s">
        <v>784</v>
      </c>
      <c r="F60" s="4"/>
      <c r="G60" s="2"/>
      <c r="H60" s="1"/>
      <c r="I60" s="1"/>
      <c r="J60" s="4"/>
      <c r="K60" s="1"/>
      <c r="L60" s="1"/>
      <c r="M60" s="1"/>
      <c r="O60" s="1"/>
      <c r="P60" s="1"/>
    </row>
    <row r="61" spans="1:16" ht="263.39999999999998" customHeight="1" x14ac:dyDescent="0.35">
      <c r="A61" s="7"/>
      <c r="B61" s="8"/>
      <c r="C61" s="9">
        <v>4</v>
      </c>
      <c r="D61" s="10" t="s">
        <v>7</v>
      </c>
      <c r="E61" s="92" t="s">
        <v>785</v>
      </c>
      <c r="F61" s="4"/>
      <c r="G61" s="2"/>
      <c r="H61" s="1"/>
      <c r="I61" s="1"/>
      <c r="J61" s="4"/>
      <c r="K61" s="1"/>
      <c r="L61" s="1"/>
      <c r="M61" s="1"/>
      <c r="O61" s="1"/>
      <c r="P61" s="1"/>
    </row>
    <row r="62" spans="1:16" ht="18" x14ac:dyDescent="0.35">
      <c r="A62" s="7"/>
      <c r="B62" s="8"/>
      <c r="C62" s="4"/>
      <c r="D62" s="4"/>
      <c r="E62" s="4"/>
      <c r="F62" s="4"/>
      <c r="G62" s="2"/>
      <c r="H62" s="1"/>
      <c r="I62" s="1"/>
      <c r="J62" s="4"/>
      <c r="K62" s="1"/>
      <c r="L62" s="1"/>
      <c r="M62" s="1"/>
      <c r="O62" s="1"/>
      <c r="P62" s="1"/>
    </row>
    <row r="63" spans="1:16" ht="18" x14ac:dyDescent="0.35">
      <c r="A63" s="7"/>
      <c r="B63" s="8" t="s">
        <v>8</v>
      </c>
      <c r="C63" s="4" t="s">
        <v>616</v>
      </c>
      <c r="D63" s="4"/>
      <c r="E63" s="4"/>
      <c r="F63" s="4"/>
      <c r="G63" s="2"/>
      <c r="H63" s="1"/>
      <c r="I63" s="1"/>
      <c r="J63" s="4"/>
      <c r="K63" s="1"/>
      <c r="L63" s="1"/>
      <c r="M63" s="1"/>
      <c r="O63" s="1"/>
      <c r="P63" s="1"/>
    </row>
    <row r="64" spans="1:16" ht="25.5" customHeight="1" x14ac:dyDescent="0.35">
      <c r="A64" s="7"/>
      <c r="B64" s="8"/>
      <c r="C64" s="4"/>
      <c r="D64" s="4"/>
      <c r="E64" s="4"/>
      <c r="F64" s="4"/>
      <c r="G64" s="2"/>
      <c r="H64" s="1"/>
      <c r="I64" s="1"/>
      <c r="J64" s="4"/>
      <c r="K64" s="1"/>
      <c r="L64" s="1"/>
      <c r="M64" s="1"/>
      <c r="O64" s="1"/>
      <c r="P64" s="1"/>
    </row>
    <row r="65" spans="1:16" ht="18" x14ac:dyDescent="0.35">
      <c r="A65" s="7"/>
      <c r="B65" s="8"/>
      <c r="C65" s="9">
        <v>1</v>
      </c>
      <c r="D65" s="10" t="s">
        <v>9</v>
      </c>
      <c r="E65" s="4"/>
      <c r="F65" s="4"/>
      <c r="G65" s="2"/>
      <c r="H65" s="1"/>
      <c r="I65" s="1"/>
      <c r="J65" s="4"/>
      <c r="K65" s="1"/>
      <c r="L65" s="1"/>
      <c r="M65" s="1"/>
      <c r="O65" s="1"/>
      <c r="P65" s="1"/>
    </row>
    <row r="66" spans="1:16" ht="18" x14ac:dyDescent="0.35">
      <c r="A66" s="7"/>
      <c r="B66" s="8"/>
      <c r="C66" s="9">
        <v>2</v>
      </c>
      <c r="D66" s="10" t="s">
        <v>10</v>
      </c>
      <c r="E66" s="4"/>
      <c r="F66" s="4"/>
      <c r="G66" s="2"/>
      <c r="H66" s="1"/>
      <c r="I66" s="1"/>
      <c r="J66" s="4"/>
      <c r="K66" s="1"/>
      <c r="L66" s="1"/>
      <c r="M66" s="1"/>
      <c r="O66" s="1"/>
      <c r="P66" s="1"/>
    </row>
    <row r="67" spans="1:16" ht="18" x14ac:dyDescent="0.35">
      <c r="A67" s="7"/>
      <c r="B67" s="8"/>
      <c r="C67" s="9">
        <v>3</v>
      </c>
      <c r="D67" s="10" t="s">
        <v>11</v>
      </c>
      <c r="E67" s="4"/>
      <c r="F67" s="4"/>
      <c r="G67" s="2"/>
      <c r="H67" s="1"/>
      <c r="I67" s="1"/>
      <c r="J67" s="4"/>
      <c r="K67" s="1"/>
      <c r="L67" s="1"/>
      <c r="M67" s="1"/>
      <c r="O67" s="1"/>
      <c r="P67" s="1"/>
    </row>
    <row r="68" spans="1:16" ht="18" x14ac:dyDescent="0.35">
      <c r="A68" s="7"/>
      <c r="B68" s="8"/>
      <c r="C68" s="9">
        <v>4</v>
      </c>
      <c r="D68" s="10" t="s">
        <v>12</v>
      </c>
      <c r="E68" s="4"/>
      <c r="F68" s="4"/>
      <c r="G68" s="2"/>
      <c r="H68" s="1"/>
      <c r="I68" s="1"/>
      <c r="J68" s="4"/>
      <c r="K68" s="1"/>
      <c r="L68" s="1"/>
      <c r="M68" s="1"/>
      <c r="O68" s="1"/>
      <c r="P68" s="1"/>
    </row>
    <row r="69" spans="1:16" ht="18" x14ac:dyDescent="0.35">
      <c r="A69" s="7"/>
      <c r="B69" s="8"/>
      <c r="C69" s="4"/>
      <c r="D69" s="4"/>
      <c r="E69" s="4"/>
      <c r="F69" s="4"/>
      <c r="G69" s="2"/>
      <c r="H69" s="1"/>
      <c r="I69" s="1"/>
      <c r="J69" s="1"/>
      <c r="K69" s="1"/>
      <c r="L69" s="1"/>
      <c r="M69" s="1"/>
      <c r="N69" s="1"/>
      <c r="O69" s="1"/>
      <c r="P69" s="1"/>
    </row>
    <row r="70" spans="1:16" ht="18" x14ac:dyDescent="0.35">
      <c r="A70" s="7"/>
      <c r="B70" s="8" t="s">
        <v>13</v>
      </c>
      <c r="C70" s="245" t="s">
        <v>14</v>
      </c>
      <c r="D70" s="245"/>
      <c r="E70" s="245"/>
      <c r="F70" s="4"/>
      <c r="G70" s="2"/>
      <c r="H70" s="1"/>
      <c r="I70" s="1"/>
      <c r="J70" s="1"/>
      <c r="K70" s="1"/>
      <c r="L70" s="1"/>
      <c r="M70" s="1"/>
      <c r="N70" s="1"/>
      <c r="O70" s="1"/>
      <c r="P70" s="1"/>
    </row>
    <row r="71" spans="1:16" ht="27.75" customHeight="1" x14ac:dyDescent="0.35">
      <c r="A71" s="7"/>
      <c r="B71" s="8"/>
      <c r="C71" s="245"/>
      <c r="D71" s="245"/>
      <c r="E71" s="245"/>
      <c r="F71" s="4"/>
      <c r="G71" s="2"/>
      <c r="H71" s="1"/>
      <c r="I71" s="1"/>
      <c r="J71" s="1"/>
      <c r="K71" s="1"/>
      <c r="L71" s="1"/>
      <c r="M71" s="1"/>
      <c r="N71" s="1"/>
      <c r="O71" s="1"/>
      <c r="P71" s="1"/>
    </row>
    <row r="72" spans="1:16" ht="18" x14ac:dyDescent="0.35">
      <c r="A72" s="7"/>
      <c r="B72" s="8"/>
      <c r="C72" s="4"/>
      <c r="D72" s="4"/>
      <c r="E72" s="4"/>
      <c r="F72" s="4"/>
      <c r="G72" s="2"/>
      <c r="H72" s="1"/>
      <c r="I72" s="1"/>
      <c r="J72" s="1"/>
      <c r="K72" s="1"/>
      <c r="L72" s="1"/>
      <c r="M72" s="1"/>
      <c r="N72" s="1"/>
      <c r="O72" s="1"/>
      <c r="P72" s="1"/>
    </row>
    <row r="73" spans="1:16" ht="18" x14ac:dyDescent="0.35">
      <c r="A73" s="2"/>
      <c r="B73" s="8" t="s">
        <v>15</v>
      </c>
      <c r="C73" s="245" t="s">
        <v>16</v>
      </c>
      <c r="D73" s="245"/>
      <c r="E73" s="245"/>
      <c r="F73" s="4"/>
      <c r="G73" s="2"/>
      <c r="H73" s="1"/>
      <c r="I73" s="1"/>
      <c r="J73" s="1"/>
      <c r="K73" s="1"/>
      <c r="L73" s="1"/>
      <c r="M73" s="1"/>
      <c r="N73" s="1"/>
      <c r="O73" s="1"/>
      <c r="P73" s="1"/>
    </row>
    <row r="74" spans="1:16" ht="15" customHeight="1" x14ac:dyDescent="0.35">
      <c r="A74" s="2"/>
      <c r="B74" s="8"/>
      <c r="C74" s="245"/>
      <c r="D74" s="245"/>
      <c r="E74" s="245"/>
      <c r="F74" s="4"/>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21" customHeight="1" x14ac:dyDescent="0.35">
      <c r="A76" s="2"/>
      <c r="B76" s="8" t="s">
        <v>786</v>
      </c>
      <c r="C76" s="4" t="s">
        <v>787</v>
      </c>
      <c r="D76" s="2"/>
      <c r="E76" s="2"/>
      <c r="F76" s="2"/>
      <c r="G76" s="2"/>
      <c r="H76" s="1"/>
      <c r="I76" s="1"/>
      <c r="J76" s="1"/>
      <c r="K76" s="1"/>
      <c r="L76" s="1"/>
      <c r="M76" s="1"/>
      <c r="N76" s="1"/>
      <c r="O76" s="1"/>
      <c r="P76" s="1"/>
    </row>
    <row r="77" spans="1:16" ht="18" x14ac:dyDescent="0.35">
      <c r="A77" s="2"/>
      <c r="B77" s="8"/>
      <c r="C77" s="4"/>
      <c r="D77" s="4"/>
      <c r="E77" s="4"/>
      <c r="F77" s="4"/>
      <c r="G77" s="2"/>
      <c r="H77" s="1"/>
      <c r="I77" s="1"/>
      <c r="J77" s="1"/>
      <c r="K77" s="1"/>
      <c r="L77" s="1"/>
      <c r="M77" s="1"/>
      <c r="N77" s="1"/>
      <c r="O77" s="1"/>
      <c r="P77" s="1"/>
    </row>
    <row r="78" spans="1:16" ht="47.25" customHeight="1" x14ac:dyDescent="0.35">
      <c r="A78" s="2"/>
      <c r="B78" s="8" t="s">
        <v>17</v>
      </c>
      <c r="C78" s="246" t="s">
        <v>18</v>
      </c>
      <c r="D78" s="245"/>
      <c r="E78" s="245"/>
      <c r="F78" s="4"/>
      <c r="G78" s="2"/>
      <c r="H78" s="1"/>
      <c r="I78" s="1"/>
      <c r="J78" s="1"/>
      <c r="K78" s="1"/>
      <c r="L78" s="1"/>
      <c r="M78" s="1"/>
      <c r="N78" s="1"/>
      <c r="O78" s="1"/>
      <c r="P78" s="1"/>
    </row>
    <row r="79" spans="1:16" ht="18" x14ac:dyDescent="0.35">
      <c r="A79" s="2"/>
      <c r="B79" s="8"/>
      <c r="C79" s="5"/>
      <c r="D79" s="4"/>
      <c r="E79" s="4"/>
      <c r="F79" s="4"/>
      <c r="G79" s="2"/>
      <c r="H79" s="1"/>
      <c r="I79" s="1"/>
      <c r="J79" s="1"/>
      <c r="K79" s="1"/>
      <c r="L79" s="1"/>
      <c r="M79" s="1"/>
      <c r="N79" s="1"/>
      <c r="O79" s="1"/>
      <c r="P79" s="1"/>
    </row>
    <row r="80" spans="1:16" ht="21.75" customHeight="1" x14ac:dyDescent="0.35">
      <c r="A80" s="2"/>
      <c r="B80" s="8" t="s">
        <v>19</v>
      </c>
      <c r="C80" s="5" t="s">
        <v>790</v>
      </c>
      <c r="D80" s="4"/>
      <c r="E80" s="4"/>
      <c r="F80" s="4"/>
      <c r="G80" s="2"/>
      <c r="H80" s="1"/>
      <c r="I80" s="1"/>
      <c r="J80" s="1"/>
      <c r="K80" s="1"/>
      <c r="L80" s="1"/>
      <c r="M80" s="1"/>
      <c r="N80" s="1"/>
      <c r="O80" s="1"/>
      <c r="P80" s="1"/>
    </row>
    <row r="81" spans="1:16" ht="21.75" customHeight="1" x14ac:dyDescent="0.35">
      <c r="A81" s="2"/>
      <c r="B81" s="8"/>
      <c r="C81" s="5"/>
      <c r="D81" s="4"/>
      <c r="E81" s="4"/>
      <c r="F81" s="4"/>
      <c r="G81" s="2"/>
      <c r="H81" s="1"/>
      <c r="I81" s="1"/>
      <c r="J81" s="1"/>
      <c r="K81" s="1"/>
      <c r="L81" s="1"/>
      <c r="M81" s="1"/>
      <c r="N81" s="1"/>
      <c r="O81" s="1"/>
      <c r="P81" s="1"/>
    </row>
    <row r="82" spans="1:16" ht="54.6" customHeight="1" x14ac:dyDescent="0.35">
      <c r="A82" s="2"/>
      <c r="B82" s="8" t="s">
        <v>788</v>
      </c>
      <c r="C82" s="240" t="s">
        <v>789</v>
      </c>
      <c r="D82" s="240"/>
      <c r="E82" s="240"/>
      <c r="F82" s="4"/>
      <c r="G82" s="2"/>
      <c r="H82" s="1"/>
      <c r="I82" s="1"/>
      <c r="J82" s="1"/>
      <c r="K82" s="1"/>
      <c r="L82" s="1"/>
      <c r="M82" s="1"/>
      <c r="N82" s="1"/>
      <c r="O82" s="1"/>
      <c r="P82" s="1"/>
    </row>
    <row r="83" spans="1:16" ht="18" x14ac:dyDescent="0.35">
      <c r="A83" s="2"/>
      <c r="B83" s="8"/>
      <c r="C83" s="4"/>
      <c r="D83" s="4"/>
      <c r="E83" s="4"/>
      <c r="F83" s="4"/>
      <c r="G83" s="2"/>
      <c r="H83" s="1"/>
      <c r="I83" s="1"/>
      <c r="J83" s="1"/>
      <c r="K83" s="1"/>
      <c r="L83" s="1"/>
      <c r="M83" s="1"/>
      <c r="N83" s="1"/>
      <c r="O83" s="1"/>
      <c r="P83" s="1"/>
    </row>
    <row r="84" spans="1:16" ht="38.25" customHeight="1" x14ac:dyDescent="0.35">
      <c r="A84" s="2"/>
      <c r="B84" s="8" t="s">
        <v>20</v>
      </c>
      <c r="C84" s="245" t="s">
        <v>791</v>
      </c>
      <c r="D84" s="245"/>
      <c r="E84" s="245"/>
      <c r="F84" s="2"/>
      <c r="G84" s="2"/>
      <c r="H84" s="1"/>
      <c r="I84" s="1"/>
      <c r="J84" s="1"/>
      <c r="K84" s="1"/>
      <c r="L84" s="1"/>
      <c r="M84" s="1"/>
      <c r="N84" s="1"/>
      <c r="O84" s="1"/>
      <c r="P84" s="1"/>
    </row>
    <row r="85" spans="1:16" ht="18" x14ac:dyDescent="0.35">
      <c r="A85" s="2"/>
      <c r="B85" s="8"/>
      <c r="C85" s="4"/>
      <c r="D85" s="4"/>
      <c r="E85" s="4"/>
      <c r="F85" s="2"/>
      <c r="G85" s="2"/>
      <c r="H85" s="1"/>
      <c r="I85" s="1"/>
      <c r="J85" s="1"/>
      <c r="K85" s="1"/>
      <c r="L85" s="1"/>
      <c r="M85" s="1"/>
      <c r="N85" s="1"/>
      <c r="O85" s="1"/>
      <c r="P85" s="1"/>
    </row>
    <row r="86" spans="1:16" ht="18" x14ac:dyDescent="0.35">
      <c r="A86" s="2"/>
      <c r="B86" s="8"/>
      <c r="C86" s="4"/>
      <c r="D86" s="2"/>
      <c r="E86" s="2"/>
      <c r="F86" s="2"/>
      <c r="G86" s="2"/>
      <c r="H86" s="1"/>
      <c r="I86" s="1"/>
      <c r="J86" s="1"/>
      <c r="K86" s="1"/>
      <c r="L86" s="1"/>
      <c r="M86" s="1"/>
      <c r="N86" s="1"/>
      <c r="O86" s="1"/>
      <c r="P86" s="1"/>
    </row>
    <row r="87" spans="1:16" ht="18" x14ac:dyDescent="0.35">
      <c r="A87" s="3" t="s">
        <v>770</v>
      </c>
      <c r="B87" s="8"/>
      <c r="C87" s="4"/>
      <c r="D87" s="2"/>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18" x14ac:dyDescent="0.35">
      <c r="A89" s="3"/>
      <c r="B89" s="249" t="s">
        <v>617</v>
      </c>
      <c r="C89" s="250"/>
      <c r="D89" s="251"/>
      <c r="E89" s="2"/>
      <c r="F89" s="2"/>
      <c r="G89" s="2"/>
      <c r="H89" s="1"/>
      <c r="I89" s="1"/>
      <c r="J89" s="1"/>
      <c r="K89" s="1"/>
      <c r="L89" s="1"/>
      <c r="M89" s="1"/>
      <c r="N89" s="1"/>
      <c r="O89" s="1"/>
      <c r="P89" s="1"/>
    </row>
    <row r="90" spans="1:16" ht="18" x14ac:dyDescent="0.35">
      <c r="A90" s="3"/>
      <c r="B90" s="8"/>
      <c r="C90" s="4"/>
      <c r="D90" s="2"/>
      <c r="E90" s="2"/>
      <c r="F90" s="2"/>
      <c r="G90" s="2"/>
      <c r="H90" s="1"/>
      <c r="I90" s="1"/>
      <c r="J90" s="1"/>
      <c r="K90" s="1"/>
      <c r="L90" s="1"/>
      <c r="M90" s="1"/>
      <c r="N90" s="1"/>
      <c r="O90" s="1"/>
      <c r="P90" s="1"/>
    </row>
    <row r="91" spans="1:16" ht="42" customHeight="1" x14ac:dyDescent="0.35">
      <c r="A91" s="1"/>
      <c r="B91" s="11" t="s">
        <v>21</v>
      </c>
      <c r="C91" s="264" t="s">
        <v>22</v>
      </c>
      <c r="D91" s="265"/>
      <c r="E91" s="266"/>
      <c r="F91" s="4"/>
      <c r="G91" s="2"/>
      <c r="H91" s="1"/>
      <c r="I91" s="1"/>
      <c r="J91" s="1"/>
      <c r="K91" s="1"/>
      <c r="L91" s="1"/>
      <c r="M91" s="1"/>
      <c r="N91" s="1"/>
      <c r="O91" s="1"/>
      <c r="P91" s="1"/>
    </row>
    <row r="92" spans="1:16" ht="18" x14ac:dyDescent="0.35">
      <c r="A92" s="4"/>
      <c r="B92" s="8"/>
      <c r="C92" s="4"/>
      <c r="D92" s="2"/>
      <c r="E92" s="2"/>
      <c r="F92" s="2"/>
      <c r="G92" s="2"/>
      <c r="H92" s="1"/>
      <c r="I92" s="1"/>
      <c r="J92" s="1"/>
      <c r="K92" s="1"/>
      <c r="L92" s="1"/>
      <c r="M92" s="1"/>
      <c r="N92" s="1"/>
      <c r="O92" s="1"/>
      <c r="P92" s="1"/>
    </row>
    <row r="93" spans="1:16" ht="45" customHeight="1" x14ac:dyDescent="0.35">
      <c r="A93" s="1"/>
      <c r="B93" s="267" t="s">
        <v>23</v>
      </c>
      <c r="C93" s="268" t="s">
        <v>24</v>
      </c>
      <c r="D93" s="265"/>
      <c r="E93" s="266"/>
      <c r="F93" s="2"/>
      <c r="G93" s="2"/>
      <c r="H93" s="1"/>
      <c r="I93" s="1"/>
      <c r="J93" s="1"/>
      <c r="K93" s="1"/>
      <c r="L93" s="1"/>
      <c r="M93" s="1"/>
      <c r="N93" s="1"/>
      <c r="O93" s="1"/>
      <c r="P93" s="1"/>
    </row>
    <row r="94" spans="1:16" ht="45.75" customHeight="1" x14ac:dyDescent="0.35">
      <c r="A94" s="1"/>
      <c r="B94" s="267"/>
      <c r="C94" s="268" t="s">
        <v>25</v>
      </c>
      <c r="D94" s="265"/>
      <c r="E94" s="266"/>
      <c r="F94" s="2"/>
      <c r="G94" s="2"/>
      <c r="H94" s="1"/>
      <c r="I94" s="1"/>
      <c r="J94" s="1"/>
      <c r="K94" s="1"/>
      <c r="L94" s="1"/>
      <c r="M94" s="1"/>
      <c r="N94" s="1"/>
      <c r="O94" s="1"/>
      <c r="P94" s="1"/>
    </row>
    <row r="95" spans="1:16" ht="61.5" customHeight="1" x14ac:dyDescent="0.35">
      <c r="A95" s="1"/>
      <c r="B95" s="267"/>
      <c r="C95" s="268" t="s">
        <v>26</v>
      </c>
      <c r="D95" s="265"/>
      <c r="E95" s="266"/>
      <c r="F95" s="2"/>
      <c r="G95" s="2"/>
      <c r="H95" s="1"/>
      <c r="I95" s="1"/>
      <c r="J95" s="1"/>
      <c r="K95" s="1"/>
      <c r="L95" s="1"/>
      <c r="M95" s="1"/>
      <c r="N95" s="1"/>
      <c r="O95" s="1"/>
      <c r="P95" s="1"/>
    </row>
    <row r="96" spans="1:16" ht="232.5" customHeight="1" x14ac:dyDescent="0.35">
      <c r="A96" s="1"/>
      <c r="B96" s="267"/>
      <c r="C96" s="268" t="s">
        <v>678</v>
      </c>
      <c r="D96" s="265"/>
      <c r="E96" s="266"/>
      <c r="F96" s="2"/>
      <c r="G96" s="2"/>
      <c r="H96" s="1"/>
      <c r="I96" s="1"/>
      <c r="J96" s="1"/>
      <c r="K96" s="1"/>
      <c r="L96" s="1"/>
      <c r="M96" s="1"/>
      <c r="N96" s="1"/>
      <c r="O96" s="1"/>
      <c r="P96" s="1"/>
    </row>
    <row r="97" spans="1:16" ht="133.5" customHeight="1" x14ac:dyDescent="0.35">
      <c r="A97" s="2"/>
      <c r="B97" s="267"/>
      <c r="C97" s="268" t="s">
        <v>27</v>
      </c>
      <c r="D97" s="265"/>
      <c r="E97" s="266"/>
      <c r="F97" s="2"/>
      <c r="G97" s="2"/>
      <c r="H97" s="1"/>
      <c r="I97" s="1"/>
      <c r="J97" s="1"/>
      <c r="K97" s="1"/>
      <c r="L97" s="1"/>
      <c r="M97" s="1"/>
      <c r="N97" s="1"/>
      <c r="O97" s="1"/>
      <c r="P97" s="1"/>
    </row>
    <row r="98" spans="1:16" ht="51.75" customHeight="1" x14ac:dyDescent="0.35">
      <c r="A98" s="2"/>
      <c r="B98" s="267"/>
      <c r="C98" s="268" t="s">
        <v>28</v>
      </c>
      <c r="D98" s="265"/>
      <c r="E98" s="266"/>
      <c r="F98" s="2"/>
      <c r="G98" s="2"/>
      <c r="H98" s="1"/>
      <c r="I98" s="1"/>
      <c r="J98" s="1"/>
      <c r="K98" s="1"/>
      <c r="L98" s="1"/>
      <c r="M98" s="1"/>
      <c r="N98" s="1"/>
      <c r="O98" s="1"/>
      <c r="P98" s="1"/>
    </row>
    <row r="99" spans="1:16" ht="137.4" customHeight="1" x14ac:dyDescent="0.35">
      <c r="A99" s="2"/>
      <c r="B99" s="267"/>
      <c r="C99" s="268" t="s">
        <v>792</v>
      </c>
      <c r="D99" s="265"/>
      <c r="E99" s="266"/>
      <c r="F99" s="2"/>
      <c r="G99" s="2"/>
      <c r="H99" s="1"/>
      <c r="I99" s="1"/>
      <c r="J99" s="1"/>
      <c r="K99" s="1"/>
      <c r="L99" s="1"/>
      <c r="M99" s="1"/>
      <c r="N99" s="1"/>
      <c r="O99" s="1"/>
      <c r="P99" s="1"/>
    </row>
    <row r="100" spans="1:16" ht="288" customHeight="1" x14ac:dyDescent="0.35">
      <c r="A100" s="2"/>
      <c r="B100" s="267"/>
      <c r="C100" s="268" t="s">
        <v>801</v>
      </c>
      <c r="D100" s="265"/>
      <c r="E100" s="266"/>
      <c r="F100" s="2"/>
      <c r="G100" s="2"/>
      <c r="H100" s="1"/>
      <c r="I100" s="1"/>
      <c r="J100" s="1"/>
      <c r="K100" s="1"/>
      <c r="L100" s="1"/>
      <c r="M100" s="1"/>
      <c r="N100" s="1"/>
      <c r="O100" s="1"/>
      <c r="P100" s="1"/>
    </row>
    <row r="101" spans="1:16" ht="18" x14ac:dyDescent="0.35">
      <c r="A101" s="2"/>
      <c r="B101" s="2"/>
      <c r="C101" s="4"/>
      <c r="D101" s="2"/>
      <c r="E101" s="2"/>
      <c r="F101" s="2"/>
      <c r="G101" s="2"/>
      <c r="H101" s="1"/>
      <c r="I101" s="1"/>
      <c r="J101" s="1"/>
      <c r="K101" s="1"/>
      <c r="L101" s="1"/>
      <c r="M101" s="1"/>
      <c r="N101" s="1"/>
      <c r="O101" s="1"/>
      <c r="P101" s="1"/>
    </row>
    <row r="102" spans="1:16" ht="18" x14ac:dyDescent="0.35">
      <c r="A102" s="3" t="s">
        <v>771</v>
      </c>
      <c r="B102" s="2"/>
      <c r="C102" s="2"/>
      <c r="D102" s="2"/>
      <c r="E102" s="2"/>
      <c r="F102" s="1"/>
      <c r="G102" s="1"/>
      <c r="H102" s="1"/>
      <c r="I102" s="1"/>
      <c r="J102" s="1"/>
      <c r="K102" s="1"/>
      <c r="L102" s="1"/>
      <c r="M102" s="1"/>
      <c r="N102" s="1"/>
      <c r="O102" s="1"/>
      <c r="P102" s="1"/>
    </row>
    <row r="103" spans="1:16" ht="18" x14ac:dyDescent="0.35">
      <c r="A103" s="3"/>
      <c r="B103" s="2"/>
      <c r="C103" s="2"/>
      <c r="D103" s="2"/>
      <c r="E103" s="2"/>
      <c r="F103" s="1"/>
      <c r="G103" s="1"/>
      <c r="H103" s="1"/>
      <c r="I103" s="1"/>
      <c r="J103" s="1"/>
      <c r="K103" s="1"/>
      <c r="L103" s="1"/>
      <c r="M103" s="1"/>
      <c r="N103" s="1"/>
      <c r="O103" s="1"/>
      <c r="P103" s="1"/>
    </row>
    <row r="104" spans="1:16" ht="29.4" customHeight="1" x14ac:dyDescent="0.35">
      <c r="A104" s="248" t="s">
        <v>29</v>
      </c>
      <c r="B104" s="248"/>
      <c r="C104" s="248"/>
      <c r="D104" s="248"/>
      <c r="E104" s="248"/>
      <c r="F104" s="248"/>
      <c r="G104" s="248"/>
      <c r="H104" s="248"/>
      <c r="I104" s="248"/>
      <c r="J104" s="248"/>
      <c r="K104" s="248"/>
      <c r="L104" s="248"/>
      <c r="M104" s="1"/>
      <c r="N104" s="1"/>
      <c r="O104" s="1"/>
      <c r="P104" s="1"/>
    </row>
    <row r="105" spans="1:16" ht="18" x14ac:dyDescent="0.35">
      <c r="A105" s="4"/>
      <c r="B105" s="2"/>
      <c r="C105" s="2"/>
      <c r="D105" s="2"/>
      <c r="E105" s="2"/>
      <c r="F105" s="1"/>
      <c r="G105" s="1"/>
      <c r="H105" s="1"/>
      <c r="I105" s="1"/>
      <c r="J105" s="1"/>
      <c r="K105" s="1"/>
      <c r="L105" s="1"/>
      <c r="M105" s="1"/>
      <c r="N105" s="1"/>
      <c r="O105" s="1"/>
      <c r="P105" s="1"/>
    </row>
    <row r="106" spans="1:16" ht="18" x14ac:dyDescent="0.35">
      <c r="A106" s="8" t="s">
        <v>30</v>
      </c>
      <c r="B106" s="2"/>
      <c r="C106" s="2"/>
      <c r="D106" s="2"/>
      <c r="E106" s="2"/>
      <c r="F106" s="8" t="s">
        <v>31</v>
      </c>
      <c r="G106" s="1"/>
      <c r="H106" s="1"/>
      <c r="I106" s="1"/>
      <c r="J106" s="1"/>
      <c r="K106" s="1"/>
      <c r="L106" s="1"/>
      <c r="M106" s="1"/>
      <c r="N106" s="1"/>
      <c r="O106" s="1"/>
      <c r="P106" s="1"/>
    </row>
    <row r="107" spans="1:16" ht="18" x14ac:dyDescent="0.35">
      <c r="A107" s="8"/>
      <c r="B107" s="2"/>
      <c r="C107" s="2"/>
      <c r="D107" s="2"/>
      <c r="E107" s="2"/>
      <c r="F107" s="1"/>
      <c r="G107" s="1"/>
      <c r="H107" s="1"/>
      <c r="I107" s="1"/>
      <c r="J107" s="1"/>
      <c r="K107" s="1"/>
      <c r="L107" s="1"/>
      <c r="M107" s="1"/>
      <c r="N107" s="1"/>
      <c r="O107" s="1"/>
      <c r="P107" s="1"/>
    </row>
    <row r="108" spans="1:16" ht="25.5" customHeight="1" x14ac:dyDescent="0.3">
      <c r="B108" s="37"/>
      <c r="C108" s="10" t="s">
        <v>32</v>
      </c>
      <c r="D108" s="12" t="s">
        <v>33</v>
      </c>
      <c r="F108" s="258" t="s">
        <v>34</v>
      </c>
      <c r="G108" s="40" t="s">
        <v>35</v>
      </c>
      <c r="H108" s="41">
        <v>4</v>
      </c>
      <c r="I108" s="42"/>
      <c r="J108" s="43"/>
      <c r="K108" s="43"/>
      <c r="L108" s="43"/>
    </row>
    <row r="109" spans="1:16" ht="27" customHeight="1" x14ac:dyDescent="0.3">
      <c r="B109" s="38"/>
      <c r="C109" s="10" t="s">
        <v>36</v>
      </c>
      <c r="D109" s="12" t="s">
        <v>37</v>
      </c>
      <c r="F109" s="259"/>
      <c r="G109" s="40" t="s">
        <v>6</v>
      </c>
      <c r="H109" s="41">
        <v>3</v>
      </c>
      <c r="I109" s="44"/>
      <c r="J109" s="42"/>
      <c r="K109" s="43"/>
      <c r="L109" s="43"/>
    </row>
    <row r="110" spans="1:16" ht="27.6" x14ac:dyDescent="0.3">
      <c r="B110" s="39"/>
      <c r="C110" s="10" t="s">
        <v>38</v>
      </c>
      <c r="D110" s="12" t="s">
        <v>39</v>
      </c>
      <c r="F110" s="259"/>
      <c r="G110" s="40" t="s">
        <v>5</v>
      </c>
      <c r="H110" s="41">
        <v>2</v>
      </c>
      <c r="I110" s="44"/>
      <c r="J110" s="42"/>
      <c r="K110" s="42"/>
      <c r="L110" s="43"/>
    </row>
    <row r="111" spans="1:16" ht="27.6" x14ac:dyDescent="0.3">
      <c r="F111" s="260"/>
      <c r="G111" s="40" t="s">
        <v>4</v>
      </c>
      <c r="H111" s="41">
        <v>1</v>
      </c>
      <c r="I111" s="44"/>
      <c r="J111" s="44"/>
      <c r="K111" s="44"/>
      <c r="L111" s="42"/>
    </row>
    <row r="112" spans="1:16" x14ac:dyDescent="0.3">
      <c r="I112" s="45">
        <v>1</v>
      </c>
      <c r="J112" s="45">
        <v>2</v>
      </c>
      <c r="K112" s="45">
        <v>3</v>
      </c>
      <c r="L112" s="45">
        <v>4</v>
      </c>
    </row>
    <row r="113" spans="1:12" ht="69" x14ac:dyDescent="0.3">
      <c r="I113" s="40" t="s">
        <v>9</v>
      </c>
      <c r="J113" s="40" t="s">
        <v>10</v>
      </c>
      <c r="K113" s="40" t="s">
        <v>11</v>
      </c>
      <c r="L113" s="40" t="s">
        <v>12</v>
      </c>
    </row>
    <row r="114" spans="1:12" ht="15" customHeight="1" x14ac:dyDescent="0.3">
      <c r="I114" s="261" t="s">
        <v>40</v>
      </c>
      <c r="J114" s="262"/>
      <c r="K114" s="262"/>
      <c r="L114" s="263"/>
    </row>
    <row r="116" spans="1:12" x14ac:dyDescent="0.3">
      <c r="A116" s="3" t="s">
        <v>772</v>
      </c>
    </row>
    <row r="118" spans="1:12" ht="409.5" customHeight="1" x14ac:dyDescent="0.3">
      <c r="A118" s="243" t="s">
        <v>805</v>
      </c>
      <c r="B118" s="243"/>
      <c r="C118" s="243"/>
      <c r="D118" s="243"/>
      <c r="E118" s="243"/>
    </row>
    <row r="119" spans="1:12" ht="162" customHeight="1" x14ac:dyDescent="0.3">
      <c r="A119" s="243"/>
      <c r="B119" s="243"/>
      <c r="C119" s="243"/>
      <c r="D119" s="243"/>
      <c r="E119" s="243"/>
    </row>
    <row r="122" spans="1:12" x14ac:dyDescent="0.3">
      <c r="A122" s="27" t="s">
        <v>773</v>
      </c>
    </row>
    <row r="124" spans="1:12" ht="48.75" customHeight="1" x14ac:dyDescent="0.3">
      <c r="A124" s="270" t="s">
        <v>41</v>
      </c>
      <c r="B124" s="271"/>
      <c r="C124" s="271"/>
      <c r="D124" s="271"/>
      <c r="E124" s="271"/>
    </row>
    <row r="125" spans="1:12" x14ac:dyDescent="0.3">
      <c r="A125" s="27" t="s">
        <v>774</v>
      </c>
    </row>
    <row r="127" spans="1:12" ht="15" x14ac:dyDescent="0.3">
      <c r="A127" s="25"/>
      <c r="B127" s="269" t="s">
        <v>683</v>
      </c>
      <c r="C127" s="269"/>
      <c r="D127" s="269"/>
      <c r="E127" s="269"/>
      <c r="F127" s="269"/>
      <c r="G127" s="269"/>
    </row>
    <row r="128" spans="1:12" x14ac:dyDescent="0.3">
      <c r="A128" s="26"/>
      <c r="B128" s="269" t="s">
        <v>684</v>
      </c>
      <c r="C128" s="269"/>
      <c r="D128" s="269"/>
      <c r="E128" s="269"/>
      <c r="F128" s="269"/>
      <c r="G128" s="269"/>
    </row>
    <row r="129" spans="2:7" ht="28.8" customHeight="1" x14ac:dyDescent="0.3">
      <c r="B129" s="269" t="s">
        <v>685</v>
      </c>
      <c r="C129" s="269"/>
      <c r="D129" s="269"/>
      <c r="E129" s="269"/>
      <c r="F129" s="269"/>
      <c r="G129" s="269"/>
    </row>
    <row r="130" spans="2:7" x14ac:dyDescent="0.3">
      <c r="B130" s="269" t="s">
        <v>686</v>
      </c>
      <c r="C130" s="269"/>
      <c r="D130" s="269"/>
      <c r="E130" s="269"/>
      <c r="F130" s="269"/>
      <c r="G130" s="269"/>
    </row>
    <row r="131" spans="2:7" x14ac:dyDescent="0.3">
      <c r="B131" s="269" t="s">
        <v>687</v>
      </c>
      <c r="C131" s="269"/>
      <c r="D131" s="269"/>
      <c r="E131" s="269"/>
      <c r="F131" s="269"/>
      <c r="G131" s="269"/>
    </row>
    <row r="132" spans="2:7" x14ac:dyDescent="0.3">
      <c r="B132" s="269" t="s">
        <v>688</v>
      </c>
      <c r="C132" s="269"/>
      <c r="D132" s="269"/>
      <c r="E132" s="269"/>
      <c r="F132" s="269"/>
      <c r="G132" s="269"/>
    </row>
    <row r="133" spans="2:7" x14ac:dyDescent="0.3">
      <c r="B133" s="269" t="s">
        <v>689</v>
      </c>
      <c r="C133" s="269"/>
      <c r="D133" s="269"/>
      <c r="E133" s="269"/>
      <c r="F133" s="269"/>
      <c r="G133" s="269"/>
    </row>
    <row r="134" spans="2:7" x14ac:dyDescent="0.3">
      <c r="B134" s="269" t="s">
        <v>690</v>
      </c>
      <c r="C134" s="269"/>
      <c r="D134" s="269"/>
      <c r="E134" s="269"/>
      <c r="F134" s="269"/>
      <c r="G134" s="269"/>
    </row>
    <row r="135" spans="2:7" x14ac:dyDescent="0.3">
      <c r="B135" s="269" t="s">
        <v>811</v>
      </c>
      <c r="C135" s="269"/>
      <c r="D135" s="269"/>
      <c r="E135" s="269"/>
      <c r="F135" s="269"/>
      <c r="G135" s="269"/>
    </row>
    <row r="136" spans="2:7" x14ac:dyDescent="0.3">
      <c r="B136" s="238" t="s">
        <v>812</v>
      </c>
      <c r="C136" s="236"/>
      <c r="D136" s="236"/>
      <c r="E136" s="236"/>
      <c r="F136" s="236"/>
      <c r="G136" s="236"/>
    </row>
    <row r="137" spans="2:7" x14ac:dyDescent="0.3">
      <c r="B137" s="269" t="s">
        <v>691</v>
      </c>
      <c r="C137" s="269"/>
      <c r="D137" s="269"/>
      <c r="E137" s="269"/>
      <c r="F137" s="269"/>
      <c r="G137" s="269"/>
    </row>
    <row r="138" spans="2:7" x14ac:dyDescent="0.3">
      <c r="B138" s="269" t="s">
        <v>692</v>
      </c>
      <c r="C138" s="269"/>
      <c r="D138" s="269"/>
      <c r="E138" s="269"/>
      <c r="F138" s="269"/>
      <c r="G138" s="269"/>
    </row>
    <row r="139" spans="2:7" x14ac:dyDescent="0.3">
      <c r="B139" s="272" t="s">
        <v>693</v>
      </c>
      <c r="C139" s="272"/>
      <c r="D139" s="272"/>
      <c r="E139" s="272"/>
      <c r="F139" s="272"/>
      <c r="G139" s="272"/>
    </row>
    <row r="140" spans="2:7" x14ac:dyDescent="0.3">
      <c r="B140" s="269" t="s">
        <v>694</v>
      </c>
      <c r="C140" s="269"/>
      <c r="D140" s="269"/>
      <c r="E140" s="269"/>
      <c r="F140" s="269"/>
      <c r="G140" s="269"/>
    </row>
    <row r="141" spans="2:7" x14ac:dyDescent="0.3">
      <c r="B141" s="273" t="s">
        <v>695</v>
      </c>
      <c r="C141" s="273"/>
      <c r="D141" s="273"/>
      <c r="E141" s="273"/>
      <c r="F141" s="273"/>
      <c r="G141" s="273"/>
    </row>
    <row r="142" spans="2:7" x14ac:dyDescent="0.3">
      <c r="B142" s="269" t="s">
        <v>696</v>
      </c>
      <c r="C142" s="269"/>
      <c r="D142" s="269"/>
      <c r="E142" s="269"/>
      <c r="F142" s="269"/>
      <c r="G142" s="269"/>
    </row>
    <row r="143" spans="2:7" x14ac:dyDescent="0.3">
      <c r="B143" s="272" t="s">
        <v>697</v>
      </c>
      <c r="C143" s="272"/>
      <c r="D143" s="272"/>
      <c r="E143" s="272"/>
      <c r="F143" s="272"/>
      <c r="G143" s="272"/>
    </row>
    <row r="144" spans="2:7" x14ac:dyDescent="0.3">
      <c r="B144" s="269" t="s">
        <v>698</v>
      </c>
      <c r="C144" s="269"/>
      <c r="D144" s="269"/>
      <c r="E144" s="269"/>
      <c r="F144" s="269"/>
      <c r="G144" s="269"/>
    </row>
    <row r="145" spans="2:7" x14ac:dyDescent="0.3">
      <c r="B145" s="272" t="s">
        <v>699</v>
      </c>
      <c r="C145" s="272"/>
      <c r="D145" s="272"/>
      <c r="E145" s="272"/>
      <c r="F145" s="272"/>
      <c r="G145" s="272"/>
    </row>
    <row r="146" spans="2:7" x14ac:dyDescent="0.3">
      <c r="B146" s="272" t="s">
        <v>700</v>
      </c>
      <c r="C146" s="272"/>
      <c r="D146" s="272"/>
      <c r="E146" s="272"/>
      <c r="F146" s="272"/>
      <c r="G146" s="272"/>
    </row>
    <row r="147" spans="2:7" x14ac:dyDescent="0.3">
      <c r="B147" s="272" t="s">
        <v>701</v>
      </c>
      <c r="C147" s="272"/>
      <c r="D147" s="272"/>
      <c r="E147" s="272"/>
      <c r="F147" s="272"/>
      <c r="G147" s="272"/>
    </row>
    <row r="148" spans="2:7" x14ac:dyDescent="0.3">
      <c r="B148" s="272" t="s">
        <v>702</v>
      </c>
      <c r="C148" s="272"/>
      <c r="D148" s="272"/>
      <c r="E148" s="272"/>
      <c r="F148" s="272"/>
      <c r="G148" s="272"/>
    </row>
    <row r="149" spans="2:7" x14ac:dyDescent="0.3">
      <c r="B149" s="272" t="s">
        <v>703</v>
      </c>
      <c r="C149" s="272"/>
      <c r="D149" s="272"/>
      <c r="E149" s="272"/>
      <c r="F149" s="272"/>
      <c r="G149" s="272"/>
    </row>
    <row r="150" spans="2:7" x14ac:dyDescent="0.3">
      <c r="B150" s="272" t="s">
        <v>704</v>
      </c>
      <c r="C150" s="272"/>
      <c r="D150" s="272"/>
      <c r="E150" s="272"/>
      <c r="F150" s="272"/>
      <c r="G150" s="272"/>
    </row>
    <row r="151" spans="2:7" x14ac:dyDescent="0.3">
      <c r="B151" s="269" t="s">
        <v>705</v>
      </c>
      <c r="C151" s="269"/>
      <c r="D151" s="269"/>
      <c r="E151" s="269"/>
      <c r="F151" s="269"/>
      <c r="G151" s="269"/>
    </row>
    <row r="152" spans="2:7" x14ac:dyDescent="0.3">
      <c r="B152" s="241" t="s">
        <v>744</v>
      </c>
      <c r="C152" s="241"/>
      <c r="D152" s="241"/>
      <c r="E152" s="241"/>
      <c r="F152" s="241"/>
      <c r="G152" s="241"/>
    </row>
    <row r="153" spans="2:7" x14ac:dyDescent="0.3">
      <c r="B153" s="241" t="s">
        <v>745</v>
      </c>
      <c r="C153" s="241"/>
      <c r="D153" s="241"/>
      <c r="E153" s="241"/>
      <c r="F153" s="241"/>
      <c r="G153" s="241"/>
    </row>
    <row r="154" spans="2:7" x14ac:dyDescent="0.3">
      <c r="B154" s="241" t="s">
        <v>746</v>
      </c>
      <c r="C154" s="241"/>
      <c r="D154" s="241"/>
      <c r="E154" s="241"/>
      <c r="F154" s="241"/>
      <c r="G154" s="241"/>
    </row>
  </sheetData>
  <sheetProtection algorithmName="SHA-512" hashValue="wN4QNp4Wn7Ht5MCDI87s3NUIQ7PY3r/upybw1RjYwTGb/wSAeCGzYZ7TD8TLD0OxHeszGL7MmwSROePjUObsog==" saltValue="ala+JHpFd2R/GIReK6dVUg==" spinCount="100000" sheet="1" formatCells="0" formatColumns="0" formatRows="0" insertRows="0" deleteRows="0" pivotTables="0"/>
  <mergeCells count="68">
    <mergeCell ref="B151:G151"/>
    <mergeCell ref="B150:G150"/>
    <mergeCell ref="B149:G149"/>
    <mergeCell ref="B148:G148"/>
    <mergeCell ref="B147:G147"/>
    <mergeCell ref="B141:G141"/>
    <mergeCell ref="B142:G142"/>
    <mergeCell ref="B146:G146"/>
    <mergeCell ref="B145:G145"/>
    <mergeCell ref="B144:G144"/>
    <mergeCell ref="B143:G143"/>
    <mergeCell ref="B135:G135"/>
    <mergeCell ref="B137:G137"/>
    <mergeCell ref="B138:G138"/>
    <mergeCell ref="B139:G139"/>
    <mergeCell ref="B140:G140"/>
    <mergeCell ref="B130:G130"/>
    <mergeCell ref="B131:G131"/>
    <mergeCell ref="B132:G132"/>
    <mergeCell ref="B133:G133"/>
    <mergeCell ref="B134:G134"/>
    <mergeCell ref="B127:G127"/>
    <mergeCell ref="B128:G128"/>
    <mergeCell ref="B129:G129"/>
    <mergeCell ref="A124:E124"/>
    <mergeCell ref="A118:E119"/>
    <mergeCell ref="A104:L104"/>
    <mergeCell ref="F108:F111"/>
    <mergeCell ref="I114:L114"/>
    <mergeCell ref="C91:E91"/>
    <mergeCell ref="B93:B100"/>
    <mergeCell ref="C96:E96"/>
    <mergeCell ref="C97:E97"/>
    <mergeCell ref="C99:E99"/>
    <mergeCell ref="C93:E93"/>
    <mergeCell ref="C94:E94"/>
    <mergeCell ref="C95:E95"/>
    <mergeCell ref="C98:E98"/>
    <mergeCell ref="C100:E100"/>
    <mergeCell ref="C73:E74"/>
    <mergeCell ref="A19:E19"/>
    <mergeCell ref="B42:E42"/>
    <mergeCell ref="B46:E46"/>
    <mergeCell ref="C56:E56"/>
    <mergeCell ref="B27:E27"/>
    <mergeCell ref="B28:E28"/>
    <mergeCell ref="B35:E35"/>
    <mergeCell ref="B37:E37"/>
    <mergeCell ref="B38:E38"/>
    <mergeCell ref="B43:E43"/>
    <mergeCell ref="A44:E44"/>
    <mergeCell ref="A50:B50"/>
    <mergeCell ref="C82:E82"/>
    <mergeCell ref="B152:G152"/>
    <mergeCell ref="B153:G153"/>
    <mergeCell ref="B154:G154"/>
    <mergeCell ref="A1:E1"/>
    <mergeCell ref="B13:E13"/>
    <mergeCell ref="B14:E14"/>
    <mergeCell ref="B15:E15"/>
    <mergeCell ref="C84:E84"/>
    <mergeCell ref="A11:E11"/>
    <mergeCell ref="C78:E78"/>
    <mergeCell ref="B17:E17"/>
    <mergeCell ref="B16:E16"/>
    <mergeCell ref="A51:E51"/>
    <mergeCell ref="B89:D89"/>
    <mergeCell ref="C70:E71"/>
  </mergeCells>
  <hyperlinks>
    <hyperlink ref="B127" r:id="rId1" xr:uid="{00018FE2-570E-4262-80EE-39BE72000240}"/>
    <hyperlink ref="B12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071E202B-EF64-42F9-B219-EFD03D7F0F74}"/>
    <hyperlink ref="B129" r:id="rId3" display="https://planderecuperacion.gob.es/documentos-y-enlaces" xr:uid="{F834C322-B6D0-4A35-9782-C5A5073466D3}"/>
    <hyperlink ref="B13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AC813EE7-A75C-4987-B4B6-5CAEF0C87E59}"/>
    <hyperlink ref="B131" r:id="rId5" xr:uid="{9E06B17D-41CE-49B4-92C0-FE579BDCF59D}"/>
    <hyperlink ref="B132" r:id="rId6" xr:uid="{A3E87070-BA6B-402B-B3E4-03640672E440}"/>
    <hyperlink ref="B133" r:id="rId7" xr:uid="{42CCC8FD-A16C-4715-8468-AA008C9093DB}"/>
    <hyperlink ref="B134" r:id="rId8" xr:uid="{B1B24FF1-B24F-4F69-9FCF-F706A6F9E870}"/>
    <hyperlink ref="B135" r:id="rId9" display=" Guía técnica de la Comisión sobre la aplicación del principio de «no causar un perjuicio significativo» en virtud del Reglamento relativo al Mecanismo de Recuperación y Resiliencia (2021/C 58/01)" xr:uid="{BF7FE43F-20AA-431B-9462-8610195F41B1}"/>
    <hyperlink ref="B137" r:id="rId10" display="https://www.prtr.miteco.gob.es/content/dam/prtr/es/transicion-verde/guiadnshmitecov20_tcm30-528436.pdf" xr:uid="{D7AA7E35-629D-4676-B954-16E6633C2EE3}"/>
    <hyperlink ref="B138"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6CC815B7-6F10-491B-9AF2-9793A214B262}"/>
    <hyperlink ref="B139" r:id="rId12" xr:uid="{62A97BF9-B48C-4307-9CC4-A5547EA71940}"/>
    <hyperlink ref="B140" r:id="rId13" xr:uid="{57520DF4-DECA-447D-9BF9-C9E8D48727AD}"/>
    <hyperlink ref="B141" r:id="rId14" xr:uid="{CD9AC9DE-1FC2-48F0-96FE-1893AA1821E9}"/>
    <hyperlink ref="B142" r:id="rId15" xr:uid="{767DFC04-09A0-4522-8B08-818DB7E70B79}"/>
    <hyperlink ref="B143" r:id="rId16" xr:uid="{636C3226-D499-4D0C-99EB-B0C60940B63C}"/>
    <hyperlink ref="B144" r:id="rId17" xr:uid="{2C7D52B8-016A-4ECF-8462-AE3BB666D260}"/>
    <hyperlink ref="B145" r:id="rId18" xr:uid="{63E2ECB6-09D7-45DA-A662-CB73FA48EE83}"/>
    <hyperlink ref="B146" r:id="rId19" xr:uid="{CF107113-9130-4DA9-A6D0-B805A804D82F}"/>
    <hyperlink ref="B147" r:id="rId20" xr:uid="{362D5382-134B-4E24-832C-0FB38E0FA7AE}"/>
    <hyperlink ref="B148" r:id="rId21" xr:uid="{DBDF4D5C-A6E8-4235-B4C8-E7C7971BDC9C}"/>
    <hyperlink ref="B149" r:id="rId22" xr:uid="{CCCA2AEC-CFB0-4BC7-A3A8-8A05644195BC}"/>
    <hyperlink ref="B150" r:id="rId23" xr:uid="{15A63FB4-BDD9-4E22-8F9D-5FFD521B269D}"/>
    <hyperlink ref="B151" r:id="rId24" display="https://www.fondoseuropeos.hacienda.gob.es/sitios/dgpmrr/es-es/Documents/Instruccin ENTIDADES EJECUTORAS 12 abril 2022_.pdf.xsig.pdf" xr:uid="{01275FE7-59F5-424F-AEF9-04697577F573}"/>
    <hyperlink ref="B16:E16" r:id="rId25" display=" Herramienta de Reporte de Subproyectos (HRS) " xr:uid="{E88EF3F9-7075-40AA-AEC0-AC174B77B801}"/>
    <hyperlink ref="B152" r:id="rId26" display="https://www.boe.es/buscar/doc.php?id=DOUE-L-2009-82047" xr:uid="{6A47D170-881E-45B1-8544-C4031CAE5D66}"/>
    <hyperlink ref="B153" r:id="rId27"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65BC51A3-3AAE-41A4-A916-1142655B114C}"/>
    <hyperlink ref="B154" r:id="rId28" display="https://www.boe.es/buscar/doc.php?id=DOUE-L-2000-81670" xr:uid="{C6723A0A-4A00-4E41-96D2-02912191C247}"/>
    <hyperlink ref="B136" r:id="rId29" xr:uid="{C884182A-3D91-436E-B3B9-0C7AC1BC7A75}"/>
  </hyperlinks>
  <pageMargins left="0.7" right="0.7" top="0.75" bottom="0.75" header="0.3" footer="0.3"/>
  <pageSetup paperSize="9" scale="32" fitToHeight="0" orientation="portrait" verticalDpi="200" r:id="rId30"/>
  <rowBreaks count="1" manualBreakCount="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5"/>
  <sheetViews>
    <sheetView showGridLines="0" showZeros="0" view="pageLayout" zoomScaleNormal="100" workbookViewId="0">
      <selection activeCell="D6" sqref="D6"/>
    </sheetView>
  </sheetViews>
  <sheetFormatPr baseColWidth="10" defaultColWidth="11.44140625" defaultRowHeight="14.4" x14ac:dyDescent="0.3"/>
  <cols>
    <col min="1" max="1" width="4.88671875" customWidth="1"/>
    <col min="2" max="2" width="4.6640625" customWidth="1"/>
    <col min="3" max="3" width="26.21875" customWidth="1"/>
    <col min="4" max="4" width="35.6640625" customWidth="1"/>
    <col min="5" max="5" width="24.21875" customWidth="1"/>
    <col min="6" max="6" width="16.6640625" style="72" customWidth="1"/>
    <col min="7" max="7" width="6.109375" customWidth="1"/>
  </cols>
  <sheetData>
    <row r="2" spans="2:7" ht="18" x14ac:dyDescent="0.3">
      <c r="B2" s="57"/>
      <c r="C2" s="58" t="s">
        <v>42</v>
      </c>
      <c r="D2" s="46"/>
      <c r="E2" s="47"/>
      <c r="F2" s="48"/>
      <c r="G2" s="49"/>
    </row>
    <row r="3" spans="2:7" ht="24.6" customHeight="1" x14ac:dyDescent="0.3">
      <c r="B3" s="50"/>
      <c r="C3" s="60"/>
      <c r="D3" s="61"/>
      <c r="E3" s="67"/>
      <c r="F3" s="74"/>
      <c r="G3" s="62"/>
    </row>
    <row r="4" spans="2:7" ht="24" x14ac:dyDescent="0.3">
      <c r="B4" s="50"/>
      <c r="C4" s="76" t="s">
        <v>43</v>
      </c>
      <c r="D4" s="59"/>
      <c r="E4" s="67" t="s">
        <v>44</v>
      </c>
      <c r="G4" s="51"/>
    </row>
    <row r="5" spans="2:7" x14ac:dyDescent="0.3">
      <c r="B5" s="53"/>
      <c r="C5" s="76" t="s">
        <v>45</v>
      </c>
      <c r="D5" s="239"/>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3" t="s">
        <v>750</v>
      </c>
      <c r="D8" s="104"/>
      <c r="E8" s="63"/>
      <c r="G8" s="51"/>
    </row>
    <row r="9" spans="2:7" ht="18" x14ac:dyDescent="0.3">
      <c r="B9" s="50"/>
      <c r="C9" s="105" t="s">
        <v>47</v>
      </c>
      <c r="D9" s="106" t="s">
        <v>48</v>
      </c>
      <c r="E9" s="63"/>
      <c r="G9" s="51"/>
    </row>
    <row r="10" spans="2:7" ht="18" x14ac:dyDescent="0.3">
      <c r="B10" s="50"/>
      <c r="C10" s="101" t="s">
        <v>49</v>
      </c>
      <c r="D10" s="101"/>
      <c r="E10" s="63"/>
      <c r="G10" s="51"/>
    </row>
    <row r="11" spans="2:7" ht="18" x14ac:dyDescent="0.3">
      <c r="B11" s="50"/>
      <c r="C11" s="102" t="s">
        <v>50</v>
      </c>
      <c r="D11" s="102"/>
      <c r="E11" s="63"/>
      <c r="G11" s="51"/>
    </row>
    <row r="12" spans="2:7" ht="18" x14ac:dyDescent="0.3">
      <c r="B12" s="50"/>
      <c r="C12" s="102" t="s">
        <v>50</v>
      </c>
      <c r="D12" s="102"/>
      <c r="E12" s="63"/>
      <c r="G12" s="51"/>
    </row>
    <row r="13" spans="2:7" ht="18" x14ac:dyDescent="0.3">
      <c r="B13" s="50"/>
      <c r="C13" s="102" t="s">
        <v>49</v>
      </c>
      <c r="D13" s="102"/>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74" t="s">
        <v>377</v>
      </c>
      <c r="D16" s="275"/>
      <c r="E16" s="95" t="s">
        <v>51</v>
      </c>
      <c r="F16" s="96" t="s">
        <v>52</v>
      </c>
      <c r="G16" s="71"/>
    </row>
    <row r="17" spans="2:7" x14ac:dyDescent="0.3">
      <c r="B17" s="53"/>
      <c r="C17" s="276" t="s">
        <v>416</v>
      </c>
      <c r="D17" s="129" t="s">
        <v>104</v>
      </c>
      <c r="E17" s="130" t="s">
        <v>53</v>
      </c>
      <c r="F17" s="97" t="str">
        <f>+Métodos_Gestión_Entid_Pública!J8</f>
        <v/>
      </c>
      <c r="G17" s="51"/>
    </row>
    <row r="18" spans="2:7" x14ac:dyDescent="0.3">
      <c r="B18" s="53"/>
      <c r="C18" s="276"/>
      <c r="E18" s="104"/>
      <c r="F18" s="99"/>
      <c r="G18" s="51"/>
    </row>
    <row r="19" spans="2:7" x14ac:dyDescent="0.3">
      <c r="B19" s="53"/>
      <c r="C19" s="276"/>
      <c r="D19" s="131" t="s">
        <v>758</v>
      </c>
      <c r="E19" s="130" t="s">
        <v>379</v>
      </c>
      <c r="F19" s="97" t="str">
        <f>+Métodos_Gestión_Entid_Pública!J9</f>
        <v/>
      </c>
      <c r="G19" s="51"/>
    </row>
    <row r="20" spans="2:7" x14ac:dyDescent="0.3">
      <c r="B20" s="53"/>
      <c r="C20" s="276"/>
      <c r="E20" s="104"/>
      <c r="F20" s="99"/>
      <c r="G20" s="51"/>
    </row>
    <row r="21" spans="2:7" x14ac:dyDescent="0.3">
      <c r="B21" s="53"/>
      <c r="C21" s="276"/>
      <c r="D21" s="131" t="s">
        <v>138</v>
      </c>
      <c r="E21" s="130" t="s">
        <v>378</v>
      </c>
      <c r="F21" s="97" t="str">
        <f>+Métodos_Gestión_Entid_Pública!J10</f>
        <v/>
      </c>
      <c r="G21" s="51"/>
    </row>
    <row r="22" spans="2:7" x14ac:dyDescent="0.3">
      <c r="B22" s="53"/>
      <c r="C22" s="276"/>
      <c r="E22" s="104"/>
      <c r="F22" s="99"/>
      <c r="G22" s="51"/>
    </row>
    <row r="23" spans="2:7" x14ac:dyDescent="0.3">
      <c r="B23" s="53"/>
      <c r="C23" s="276"/>
      <c r="D23" s="131" t="s">
        <v>139</v>
      </c>
      <c r="E23" s="130" t="s">
        <v>54</v>
      </c>
      <c r="F23" s="97" t="str">
        <f>+Métodos_Gestión_Entid_Pública!J11</f>
        <v/>
      </c>
      <c r="G23" s="51"/>
    </row>
    <row r="24" spans="2:7" x14ac:dyDescent="0.3">
      <c r="B24" s="53"/>
      <c r="C24" s="276"/>
      <c r="E24" s="104"/>
      <c r="F24" s="99"/>
      <c r="G24" s="51"/>
    </row>
    <row r="25" spans="2:7" x14ac:dyDescent="0.3">
      <c r="B25" s="53"/>
      <c r="C25" s="276"/>
      <c r="D25" s="132" t="s">
        <v>140</v>
      </c>
      <c r="E25" s="130" t="s">
        <v>380</v>
      </c>
      <c r="F25" s="97" t="str">
        <f>+Métodos_Gestión_Entid_Pública!J12</f>
        <v/>
      </c>
      <c r="G25" s="51"/>
    </row>
    <row r="26" spans="2:7" x14ac:dyDescent="0.3">
      <c r="B26" s="53"/>
      <c r="C26" s="276"/>
      <c r="E26" s="104"/>
      <c r="F26" s="99"/>
      <c r="G26" s="51"/>
    </row>
    <row r="27" spans="2:7" x14ac:dyDescent="0.3">
      <c r="B27" s="53"/>
      <c r="C27" s="276"/>
      <c r="D27" s="132" t="s">
        <v>618</v>
      </c>
      <c r="E27" s="130" t="s">
        <v>55</v>
      </c>
      <c r="F27" s="97" t="str">
        <f>+Métodos_Gestión_Entid_Pública!J13</f>
        <v/>
      </c>
      <c r="G27" s="51"/>
    </row>
    <row r="28" spans="2:7" x14ac:dyDescent="0.3">
      <c r="B28" s="53"/>
      <c r="C28" s="276"/>
      <c r="D28" s="217"/>
      <c r="E28" s="130"/>
      <c r="F28" s="130"/>
      <c r="G28" s="51"/>
    </row>
    <row r="29" spans="2:7" x14ac:dyDescent="0.3">
      <c r="B29" s="53"/>
      <c r="C29" s="108"/>
      <c r="D29" s="108"/>
      <c r="E29" s="99"/>
      <c r="F29" s="99"/>
      <c r="G29" s="51"/>
    </row>
    <row r="30" spans="2:7" ht="79.8" customHeight="1" x14ac:dyDescent="0.3">
      <c r="B30" s="53"/>
      <c r="E30" s="114" t="s">
        <v>417</v>
      </c>
      <c r="F30" s="98">
        <f>MAX(F17:F29)</f>
        <v>0</v>
      </c>
      <c r="G30" s="51"/>
    </row>
    <row r="31" spans="2:7" ht="18.600000000000001" customHeight="1" x14ac:dyDescent="0.3">
      <c r="B31" s="53"/>
      <c r="C31" s="279" t="s">
        <v>56</v>
      </c>
      <c r="D31" s="279"/>
      <c r="E31" s="70"/>
      <c r="F31" s="82"/>
      <c r="G31" s="51"/>
    </row>
    <row r="32" spans="2:7" ht="27.6" customHeight="1" x14ac:dyDescent="0.3">
      <c r="B32" s="53"/>
      <c r="C32" s="278"/>
      <c r="D32" s="278"/>
      <c r="E32" s="278"/>
      <c r="F32" s="278"/>
      <c r="G32" s="51"/>
    </row>
    <row r="33" spans="2:7" x14ac:dyDescent="0.3">
      <c r="B33" s="53"/>
      <c r="C33" s="278"/>
      <c r="D33" s="278"/>
      <c r="E33" s="278"/>
      <c r="F33" s="278"/>
      <c r="G33" s="51"/>
    </row>
    <row r="34" spans="2:7" x14ac:dyDescent="0.3">
      <c r="B34" s="53"/>
      <c r="C34" s="278"/>
      <c r="D34" s="278"/>
      <c r="E34" s="278"/>
      <c r="F34" s="278"/>
      <c r="G34" s="51"/>
    </row>
    <row r="35" spans="2:7" x14ac:dyDescent="0.3">
      <c r="B35" s="53"/>
      <c r="C35" s="278"/>
      <c r="D35" s="278"/>
      <c r="E35" s="278"/>
      <c r="F35" s="278"/>
      <c r="G35" s="51"/>
    </row>
    <row r="36" spans="2:7" x14ac:dyDescent="0.3">
      <c r="B36" s="53"/>
      <c r="C36" s="278"/>
      <c r="D36" s="278"/>
      <c r="E36" s="278"/>
      <c r="F36" s="278"/>
      <c r="G36" s="51"/>
    </row>
    <row r="37" spans="2:7" x14ac:dyDescent="0.3">
      <c r="B37" s="53"/>
      <c r="C37" s="278"/>
      <c r="D37" s="278"/>
      <c r="E37" s="278"/>
      <c r="F37" s="278"/>
      <c r="G37" s="51"/>
    </row>
    <row r="38" spans="2:7" ht="18" customHeight="1" x14ac:dyDescent="0.3">
      <c r="B38" s="53"/>
      <c r="C38" s="277"/>
      <c r="D38" s="277"/>
      <c r="E38" s="70"/>
      <c r="F38" s="73"/>
      <c r="G38" s="51"/>
    </row>
    <row r="39" spans="2:7" x14ac:dyDescent="0.3">
      <c r="B39" s="53"/>
      <c r="C39" s="103" t="s">
        <v>751</v>
      </c>
      <c r="D39" s="281"/>
      <c r="E39" s="281"/>
      <c r="F39" s="281"/>
      <c r="G39" s="51"/>
    </row>
    <row r="40" spans="2:7" x14ac:dyDescent="0.3">
      <c r="B40" s="53"/>
      <c r="C40" s="103" t="s">
        <v>752</v>
      </c>
      <c r="D40" s="281"/>
      <c r="E40" s="281"/>
      <c r="F40" s="281"/>
      <c r="G40" s="51"/>
    </row>
    <row r="41" spans="2:7" x14ac:dyDescent="0.3">
      <c r="B41" s="53"/>
      <c r="C41" s="103" t="s">
        <v>753</v>
      </c>
      <c r="D41" s="281"/>
      <c r="E41" s="281"/>
      <c r="F41" s="281"/>
      <c r="G41" s="51"/>
    </row>
    <row r="42" spans="2:7" x14ac:dyDescent="0.3">
      <c r="B42" s="53"/>
      <c r="C42" s="223"/>
      <c r="D42" s="224"/>
      <c r="E42" s="224"/>
      <c r="F42" s="224"/>
      <c r="G42" s="51"/>
    </row>
    <row r="43" spans="2:7" ht="34.799999999999997" customHeight="1" x14ac:dyDescent="0.3">
      <c r="B43" s="53"/>
      <c r="C43" s="282" t="s">
        <v>754</v>
      </c>
      <c r="D43" s="282"/>
      <c r="E43" s="282"/>
      <c r="F43" s="282"/>
      <c r="G43" s="51"/>
    </row>
    <row r="44" spans="2:7" x14ac:dyDescent="0.3">
      <c r="B44" s="53"/>
      <c r="C44" s="280" t="s">
        <v>755</v>
      </c>
      <c r="D44" s="280"/>
      <c r="E44" s="280"/>
      <c r="F44" s="280"/>
      <c r="G44" s="51"/>
    </row>
    <row r="45" spans="2:7" ht="40.200000000000003" customHeight="1" x14ac:dyDescent="0.3">
      <c r="B45" s="53"/>
      <c r="C45" s="280" t="s">
        <v>756</v>
      </c>
      <c r="D45" s="280"/>
      <c r="E45" s="280"/>
      <c r="F45" s="280"/>
      <c r="G45" s="51"/>
    </row>
    <row r="46" spans="2:7" ht="43.2" customHeight="1" x14ac:dyDescent="0.3">
      <c r="B46" s="53"/>
      <c r="C46" s="103" t="s">
        <v>757</v>
      </c>
      <c r="D46" s="100"/>
      <c r="E46" s="224"/>
      <c r="F46" s="224"/>
      <c r="G46" s="51"/>
    </row>
    <row r="47" spans="2:7" x14ac:dyDescent="0.3">
      <c r="B47" s="54"/>
      <c r="C47" s="55"/>
      <c r="D47" s="55"/>
      <c r="E47" s="55"/>
      <c r="F47" s="75"/>
      <c r="G47" s="56"/>
    </row>
    <row r="55" spans="3:4" x14ac:dyDescent="0.3">
      <c r="C55" s="243"/>
      <c r="D55" s="243"/>
    </row>
    <row r="56" spans="3:4" x14ac:dyDescent="0.3">
      <c r="C56" s="243"/>
      <c r="D56" s="243"/>
    </row>
    <row r="57" spans="3:4" x14ac:dyDescent="0.3">
      <c r="C57" s="243"/>
      <c r="D57" s="243"/>
    </row>
    <row r="58" spans="3:4" x14ac:dyDescent="0.3">
      <c r="C58" s="6"/>
      <c r="D58" s="6"/>
    </row>
    <row r="59" spans="3:4" x14ac:dyDescent="0.3">
      <c r="C59" s="243"/>
      <c r="D59" s="243"/>
    </row>
    <row r="60" spans="3:4" x14ac:dyDescent="0.3">
      <c r="C60" s="243"/>
      <c r="D60" s="243"/>
    </row>
    <row r="61" spans="3:4" x14ac:dyDescent="0.3">
      <c r="C61" s="243"/>
      <c r="D61" s="243"/>
    </row>
    <row r="62" spans="3:4" x14ac:dyDescent="0.3">
      <c r="C62" s="243"/>
      <c r="D62" s="243"/>
    </row>
    <row r="63" spans="3:4" x14ac:dyDescent="0.3">
      <c r="C63" s="243"/>
      <c r="D63" s="243"/>
    </row>
    <row r="64" spans="3:4" x14ac:dyDescent="0.3">
      <c r="C64" s="243"/>
      <c r="D64" s="243"/>
    </row>
    <row r="65" spans="3:4" x14ac:dyDescent="0.3">
      <c r="C65" s="6"/>
      <c r="D65" s="6"/>
    </row>
  </sheetData>
  <sheetProtection algorithmName="SHA-512" hashValue="L/A9Lqd96azc+AnISQRr+Bqos5Nfox9LB46lOfR4T3kZ4CXAn+A7OMlbZUYvA9DPi4f24DXBwvJbhx2hazNR4g==" saltValue="MfIV5NfhJgXcnCLBCX9yjg==" spinCount="100000" sheet="1" formatCells="0" formatColumns="0" formatRows="0" deleteRows="0" selectLockedCells="1" pivotTables="0"/>
  <mergeCells count="15">
    <mergeCell ref="C55:C57"/>
    <mergeCell ref="D55:D57"/>
    <mergeCell ref="C59:C64"/>
    <mergeCell ref="D59:D64"/>
    <mergeCell ref="C16:D16"/>
    <mergeCell ref="C17:C28"/>
    <mergeCell ref="C38:D38"/>
    <mergeCell ref="C32:F37"/>
    <mergeCell ref="C31:D31"/>
    <mergeCell ref="C45:F45"/>
    <mergeCell ref="D39:F39"/>
    <mergeCell ref="D40:F40"/>
    <mergeCell ref="D41:F41"/>
    <mergeCell ref="C43:F43"/>
    <mergeCell ref="C44:F44"/>
  </mergeCells>
  <conditionalFormatting sqref="F1:F17 F30:F38 F47:F1048576">
    <cfRule type="cellIs" dxfId="105" priority="29" operator="between">
      <formula>3.01</formula>
      <formula>6</formula>
    </cfRule>
    <cfRule type="cellIs" dxfId="104" priority="30" operator="between">
      <formula>1</formula>
      <formula>3</formula>
    </cfRule>
    <cfRule type="cellIs" dxfId="103" priority="31" operator="between">
      <formula>6.01</formula>
      <formula>16</formula>
    </cfRule>
  </conditionalFormatting>
  <conditionalFormatting sqref="F17">
    <cfRule type="containsBlanks" dxfId="102" priority="32">
      <formula>LEN(TRIM(F17))=0</formula>
    </cfRule>
  </conditionalFormatting>
  <conditionalFormatting sqref="F19">
    <cfRule type="cellIs" dxfId="101" priority="21" operator="between">
      <formula>3.01</formula>
      <formula>6</formula>
    </cfRule>
    <cfRule type="cellIs" dxfId="100" priority="22" operator="between">
      <formula>1</formula>
      <formula>3</formula>
    </cfRule>
    <cfRule type="cellIs" dxfId="99" priority="23" operator="between">
      <formula>6.01</formula>
      <formula>16</formula>
    </cfRule>
    <cfRule type="containsBlanks" dxfId="98" priority="24">
      <formula>LEN(TRIM(F19))=0</formula>
    </cfRule>
  </conditionalFormatting>
  <conditionalFormatting sqref="F21">
    <cfRule type="cellIs" dxfId="97" priority="17" operator="between">
      <formula>3.01</formula>
      <formula>6</formula>
    </cfRule>
    <cfRule type="cellIs" dxfId="96" priority="18" operator="between">
      <formula>1</formula>
      <formula>3</formula>
    </cfRule>
    <cfRule type="cellIs" dxfId="95" priority="19" operator="between">
      <formula>6.01</formula>
      <formula>16</formula>
    </cfRule>
    <cfRule type="containsBlanks" dxfId="94" priority="20">
      <formula>LEN(TRIM(F21))=0</formula>
    </cfRule>
  </conditionalFormatting>
  <conditionalFormatting sqref="F23">
    <cfRule type="cellIs" dxfId="93" priority="13" operator="between">
      <formula>3.01</formula>
      <formula>6</formula>
    </cfRule>
    <cfRule type="cellIs" dxfId="92" priority="14" operator="between">
      <formula>1</formula>
      <formula>3</formula>
    </cfRule>
    <cfRule type="cellIs" dxfId="91" priority="15" operator="between">
      <formula>6.01</formula>
      <formula>16</formula>
    </cfRule>
    <cfRule type="containsBlanks" dxfId="90" priority="16">
      <formula>LEN(TRIM(F23))=0</formula>
    </cfRule>
  </conditionalFormatting>
  <conditionalFormatting sqref="F25">
    <cfRule type="cellIs" dxfId="89" priority="9" operator="between">
      <formula>3.01</formula>
      <formula>6</formula>
    </cfRule>
    <cfRule type="cellIs" dxfId="88" priority="10" operator="between">
      <formula>1</formula>
      <formula>3</formula>
    </cfRule>
    <cfRule type="cellIs" dxfId="87" priority="11" operator="between">
      <formula>6.01</formula>
      <formula>16</formula>
    </cfRule>
    <cfRule type="containsBlanks" dxfId="86" priority="12">
      <formula>LEN(TRIM(F25))=0</formula>
    </cfRule>
  </conditionalFormatting>
  <conditionalFormatting sqref="F27">
    <cfRule type="cellIs" dxfId="85" priority="5" operator="between">
      <formula>3.01</formula>
      <formula>6</formula>
    </cfRule>
    <cfRule type="cellIs" dxfId="84" priority="6" operator="between">
      <formula>1</formula>
      <formula>3</formula>
    </cfRule>
    <cfRule type="cellIs" dxfId="83" priority="7" operator="between">
      <formula>6.01</formula>
      <formula>16</formula>
    </cfRule>
    <cfRule type="containsBlanks" dxfId="82" priority="8">
      <formula>LEN(TRIM(F27))=0</formula>
    </cfRule>
  </conditionalFormatting>
  <conditionalFormatting sqref="F30">
    <cfRule type="containsBlanks" dxfId="81" priority="39">
      <formula>LEN(TRIM(F30))=0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8"/>
  <sheetViews>
    <sheetView showGridLines="0" topLeftCell="D1" zoomScaleNormal="100" zoomScalePageLayoutView="125" workbookViewId="0">
      <selection activeCell="A8" sqref="A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793</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83" t="s">
        <v>57</v>
      </c>
      <c r="B6" s="284"/>
      <c r="C6" s="284"/>
      <c r="D6" s="284"/>
      <c r="E6" s="284"/>
      <c r="F6" s="284"/>
      <c r="G6" s="284"/>
      <c r="H6" s="285" t="s">
        <v>58</v>
      </c>
      <c r="I6" s="285"/>
      <c r="J6" s="285"/>
      <c r="K6" s="285"/>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59</v>
      </c>
      <c r="B7" s="32" t="s">
        <v>60</v>
      </c>
      <c r="C7" s="32" t="s">
        <v>61</v>
      </c>
      <c r="D7" s="33" t="s">
        <v>62</v>
      </c>
      <c r="E7" s="34" t="s">
        <v>63</v>
      </c>
      <c r="F7" s="34" t="s">
        <v>64</v>
      </c>
      <c r="G7" s="34" t="s">
        <v>65</v>
      </c>
      <c r="H7" s="79" t="s">
        <v>66</v>
      </c>
      <c r="I7" s="80" t="s">
        <v>67</v>
      </c>
      <c r="J7" s="80" t="s">
        <v>52</v>
      </c>
      <c r="K7" s="80" t="s">
        <v>68</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88" t="s">
        <v>104</v>
      </c>
      <c r="B8" s="110" t="s">
        <v>105</v>
      </c>
      <c r="C8" s="111" t="s">
        <v>106</v>
      </c>
      <c r="D8" s="91"/>
      <c r="E8" s="91"/>
      <c r="F8" s="91"/>
      <c r="G8" s="91"/>
      <c r="H8" s="78" t="str">
        <f>IF(OR(F8="No",F8=""),"",_xlfn.MAXIFS(Indicador_Riesgo_Ent.Pública!K:K,Indicador_Riesgo_Ent.Pública!B:B,A8))</f>
        <v/>
      </c>
      <c r="I8" s="78" t="str">
        <f>IF(OR(F8="No",F8=""),"",_xlfn.MAXIFS(Indicador_Riesgo_Ent.Pública!T:T,Indicador_Riesgo_Ent.Pública!B:B,A8))</f>
        <v/>
      </c>
      <c r="J8" s="78" t="str">
        <f>IF(OR(F8="No",F8=""),"",_xlfn.MAXIFS(Indicador_Riesgo_Ent.Pública!AB:AB,Indicador_Riesgo_Ent.Pública!B:B,A8))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43.5" customHeight="1" x14ac:dyDescent="0.25">
      <c r="A9" s="189" t="s">
        <v>137</v>
      </c>
      <c r="B9" s="110" t="s">
        <v>105</v>
      </c>
      <c r="C9" s="111" t="s">
        <v>106</v>
      </c>
      <c r="D9" s="91"/>
      <c r="E9" s="91"/>
      <c r="F9" s="91"/>
      <c r="G9" s="91"/>
      <c r="H9" s="78" t="str">
        <f>IF(OR(F9="No",F9=""),"",_xlfn.MAXIFS(Indicador_Riesgo_Ent.Pública!K:K,Indicador_Riesgo_Ent.Pública!B:B,A9))</f>
        <v/>
      </c>
      <c r="I9" s="78" t="str">
        <f>IF(OR(F9="No",F9=""),"",_xlfn.MAXIFS(Indicador_Riesgo_Ent.Pública!T:T,Indicador_Riesgo_Ent.Pública!B:B,A9))</f>
        <v/>
      </c>
      <c r="J9" s="78" t="str">
        <f>IF(OR(F9="No",F9=""),"",_xlfn.MAXIFS(Indicador_Riesgo_Ent.Pública!AB:AB,Indicador_Riesgo_Ent.Pública!B:B,A9))</f>
        <v/>
      </c>
      <c r="K9" s="31" t="str">
        <f>Aux!R3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43.5" customHeight="1" x14ac:dyDescent="0.25">
      <c r="A10" s="118" t="s">
        <v>138</v>
      </c>
      <c r="B10" s="110" t="s">
        <v>105</v>
      </c>
      <c r="C10" s="111" t="s">
        <v>106</v>
      </c>
      <c r="D10" s="91"/>
      <c r="E10" s="91"/>
      <c r="F10" s="91"/>
      <c r="G10" s="91"/>
      <c r="H10" s="78" t="str">
        <f>IF(OR(F10="No",F10=""),"",_xlfn.MAXIFS(Indicador_Riesgo_Ent.Pública!K:K,Indicador_Riesgo_Ent.Pública!B:B,A10))</f>
        <v/>
      </c>
      <c r="I10" s="78" t="str">
        <f>IF(OR(F10="No",F10=""),"",_xlfn.MAXIFS(Indicador_Riesgo_Ent.Pública!T:T,Indicador_Riesgo_Ent.Pública!B:B,A10))</f>
        <v/>
      </c>
      <c r="J10" s="78" t="str">
        <f>IF(OR(F10="No",F10=""),"",_xlfn.MAXIFS(Indicador_Riesgo_Ent.Pública!AB:AB,Indicador_Riesgo_Ent.Pública!B:B,A10))</f>
        <v/>
      </c>
      <c r="K10" s="31" t="str">
        <f>Aux!R4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43.5" customHeight="1" x14ac:dyDescent="0.25">
      <c r="A11" s="191" t="s">
        <v>139</v>
      </c>
      <c r="B11" s="110" t="s">
        <v>105</v>
      </c>
      <c r="C11" s="111" t="s">
        <v>106</v>
      </c>
      <c r="D11" s="91"/>
      <c r="E11" s="91"/>
      <c r="F11" s="91"/>
      <c r="G11" s="91"/>
      <c r="H11" s="78" t="str">
        <f>IF(OR(F11="No",F11=""),"",_xlfn.MAXIFS(Indicador_Riesgo_Ent.Pública!K:K,Indicador_Riesgo_Ent.Pública!B:B,A11))</f>
        <v/>
      </c>
      <c r="I11" s="78" t="str">
        <f>IF(OR(F11="No",F11=""),"",_xlfn.MAXIFS(Indicador_Riesgo_Ent.Pública!T:T,Indicador_Riesgo_Ent.Pública!B:B,A11))</f>
        <v/>
      </c>
      <c r="J11" s="78" t="str">
        <f>IF(OR(F11="No",F11=""),"",_xlfn.MAXIFS(Indicador_Riesgo_Ent.Pública!AB:AB,Indicador_Riesgo_Ent.Pública!B:B,A11))</f>
        <v/>
      </c>
      <c r="K11" s="31" t="str">
        <f>Aux!R5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43.5" customHeight="1" x14ac:dyDescent="0.25">
      <c r="A12" s="192" t="s">
        <v>140</v>
      </c>
      <c r="B12" s="110" t="s">
        <v>105</v>
      </c>
      <c r="C12" s="111" t="s">
        <v>106</v>
      </c>
      <c r="D12" s="91"/>
      <c r="E12" s="91"/>
      <c r="F12" s="91"/>
      <c r="G12" s="91"/>
      <c r="H12" s="78" t="str">
        <f>IF(OR(F12="No",F12=""),"",_xlfn.MAXIFS(Indicador_Riesgo_Ent.Pública!K:K,Indicador_Riesgo_Ent.Pública!B:B,A12))</f>
        <v/>
      </c>
      <c r="I12" s="78" t="str">
        <f>IF(OR(F12="No",F12=""),"",_xlfn.MAXIFS(Indicador_Riesgo_Ent.Pública!T:T,Indicador_Riesgo_Ent.Pública!B:B,A12))</f>
        <v/>
      </c>
      <c r="J12" s="78" t="str">
        <f>IF(OR(F12="No",F12=""),"",_xlfn.MAXIFS(Indicador_Riesgo_Ent.Pública!AB:AB,Indicador_Riesgo_Ent.Pública!B:B,A12))</f>
        <v/>
      </c>
      <c r="K12" s="31" t="str">
        <f>Aux!R6</f>
        <v>Incompleto</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43.5" customHeight="1" x14ac:dyDescent="0.25">
      <c r="A13" s="193" t="s">
        <v>618</v>
      </c>
      <c r="B13" s="110" t="s">
        <v>105</v>
      </c>
      <c r="C13" s="111" t="s">
        <v>106</v>
      </c>
      <c r="D13" s="91"/>
      <c r="E13" s="91"/>
      <c r="F13" s="91"/>
      <c r="G13" s="91"/>
      <c r="H13" s="78" t="str">
        <f>IF(OR(F13="No",F13=""),"",_xlfn.MAXIFS(Indicador_Riesgo_Ent.Pública!K:K,Indicador_Riesgo_Ent.Pública!B:B,A13))</f>
        <v/>
      </c>
      <c r="I13" s="78" t="str">
        <f>IF(OR(F13="No",F13=""),"",_xlfn.MAXIFS(Indicador_Riesgo_Ent.Pública!T:T,Indicador_Riesgo_Ent.Pública!B:B,A13))</f>
        <v/>
      </c>
      <c r="J13" s="78" t="str">
        <f>IF(OR(F13="No",F13=""),"",_xlfn.MAXIFS(Indicador_Riesgo_Ent.Pública!AB:AB,Indicador_Riesgo_Ent.Pública!B:B,A13))</f>
        <v/>
      </c>
      <c r="K13" s="31" t="str">
        <f>Aux!R7</f>
        <v>Incompleto</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s="88" customFormat="1" ht="45.75" customHeight="1" x14ac:dyDescent="0.25">
      <c r="A14" s="194" t="s">
        <v>69</v>
      </c>
      <c r="B14" s="90" t="s">
        <v>70</v>
      </c>
      <c r="C14" s="90" t="s">
        <v>71</v>
      </c>
      <c r="D14" s="91"/>
      <c r="E14" s="91"/>
      <c r="F14" s="91"/>
      <c r="G14" s="91"/>
      <c r="H14" s="78" t="str">
        <f>IF(OR(F14="No",F14=""),"",_xlfn.MAXIFS(Indicador_Riesgo_Ent.Pública!K:K,Indicador_Riesgo_Ent.Pública!B:B,A14))</f>
        <v/>
      </c>
      <c r="I14" s="78" t="str">
        <f>IF(OR(F14="No",F14=""),"",_xlfn.MAXIFS(Indicador_Riesgo_Ent.Pública!T:T,Indicador_Riesgo_Ent.Pública!B:B,A14))</f>
        <v/>
      </c>
      <c r="J14" s="78" t="str">
        <f>IF(OR(F14="No",F14=""),"",_xlfn.MAXIFS(Indicador_Riesgo_Ent.Pública!AB:AB,Indicador_Riesgo_Ent.Pública!B:B,A14))</f>
        <v/>
      </c>
      <c r="K14" s="94"/>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row>
    <row r="15" spans="1:46" s="88" customFormat="1" ht="45.75" customHeight="1" x14ac:dyDescent="0.25">
      <c r="A15" s="194" t="s">
        <v>69</v>
      </c>
      <c r="B15" s="90" t="s">
        <v>70</v>
      </c>
      <c r="C15" s="90" t="s">
        <v>71</v>
      </c>
      <c r="D15" s="91"/>
      <c r="E15" s="91"/>
      <c r="F15" s="91"/>
      <c r="G15" s="91"/>
      <c r="H15" s="78" t="str">
        <f>IF(OR(F15="No",F15=""),"",_xlfn.MAXIFS(Indicador_Riesgo_Ent.Pública!K:K,Indicador_Riesgo_Ent.Pública!B:B,A15))</f>
        <v/>
      </c>
      <c r="I15" s="78" t="str">
        <f>IF(OR(F15="No",F15=""),"",_xlfn.MAXIFS(Indicador_Riesgo_Ent.Pública!T:T,Indicador_Riesgo_Ent.Pública!B:B,A15))</f>
        <v/>
      </c>
      <c r="J15" s="78" t="str">
        <f>IF(OR(F15="No",F15=""),"",_xlfn.MAXIFS(Indicador_Riesgo_Ent.Pública!AB:AB,Indicador_Riesgo_Ent.Pública!B:B,A15))</f>
        <v/>
      </c>
      <c r="K15" s="94"/>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row>
    <row r="16" spans="1:46" ht="45.75" customHeight="1" x14ac:dyDescent="0.3">
      <c r="A16" s="14"/>
      <c r="B16" s="14"/>
      <c r="C16" s="14"/>
      <c r="D16" s="14"/>
      <c r="E16" s="14"/>
      <c r="F16"/>
      <c r="G16"/>
      <c r="H16"/>
      <c r="I16"/>
      <c r="J16"/>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x14ac:dyDescent="0.25">
      <c r="A46" s="13"/>
      <c r="B46" s="14"/>
      <c r="C46" s="14"/>
      <c r="D46" s="14"/>
      <c r="E46" s="14"/>
      <c r="F46" s="14"/>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ht="13.2" hidden="1" x14ac:dyDescent="0.25">
      <c r="A48" s="13"/>
      <c r="B48" s="14"/>
      <c r="C48" s="14"/>
      <c r="D48" s="14"/>
      <c r="E48" s="14"/>
      <c r="F48" s="14" t="s">
        <v>72</v>
      </c>
      <c r="G48" s="14"/>
      <c r="H48" s="14"/>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row>
    <row r="49" spans="1:46" ht="13.2" hidden="1" x14ac:dyDescent="0.25">
      <c r="A49" s="13"/>
      <c r="B49" s="14"/>
      <c r="C49" s="14"/>
      <c r="D49" s="14"/>
      <c r="E49" s="14"/>
      <c r="F49" s="14" t="s">
        <v>73</v>
      </c>
      <c r="G49" s="14"/>
      <c r="H49" s="14"/>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row>
    <row r="50" spans="1:46" ht="13.2" x14ac:dyDescent="0.25">
      <c r="A50" s="13"/>
      <c r="B50" s="14"/>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row>
    <row r="51" spans="1:46" x14ac:dyDescent="0.3">
      <c r="D51" s="22"/>
      <c r="E51" s="22"/>
      <c r="F51" s="22"/>
      <c r="G51" s="22"/>
      <c r="H51" s="22"/>
      <c r="L51" s="15"/>
    </row>
    <row r="52" spans="1:46" x14ac:dyDescent="0.3">
      <c r="D52" s="22"/>
      <c r="E52" s="22"/>
      <c r="F52" s="22"/>
      <c r="G52" s="22"/>
      <c r="H52" s="22"/>
    </row>
    <row r="53" spans="1:46" x14ac:dyDescent="0.3">
      <c r="D53" s="22"/>
      <c r="E53" s="22"/>
      <c r="F53" s="22"/>
      <c r="G53" s="22"/>
      <c r="H53" s="22"/>
    </row>
    <row r="54" spans="1:46" hidden="1" x14ac:dyDescent="0.3">
      <c r="D54" s="22"/>
      <c r="E54" s="22"/>
      <c r="F54" s="22"/>
      <c r="G54" s="22"/>
      <c r="H54" s="22"/>
    </row>
    <row r="55" spans="1:46" hidden="1" x14ac:dyDescent="0.3">
      <c r="D55" s="22"/>
      <c r="E55" s="22"/>
      <c r="F55" s="22"/>
      <c r="G55" s="22"/>
      <c r="H55" s="22"/>
    </row>
    <row r="56" spans="1:46" x14ac:dyDescent="0.3">
      <c r="D56" s="22"/>
      <c r="E56" s="22"/>
      <c r="F56" s="22"/>
      <c r="G56" s="22"/>
      <c r="H56" s="22"/>
    </row>
    <row r="57" spans="1:46" x14ac:dyDescent="0.3">
      <c r="D57" s="22"/>
      <c r="E57" s="22"/>
      <c r="F57" s="22"/>
      <c r="G57" s="22"/>
      <c r="H57" s="22"/>
    </row>
    <row r="58" spans="1:46" x14ac:dyDescent="0.3">
      <c r="D58" s="22"/>
      <c r="E58" s="22"/>
      <c r="F58" s="22"/>
      <c r="G58" s="22"/>
      <c r="H58" s="22"/>
    </row>
    <row r="59" spans="1:46" x14ac:dyDescent="0.3">
      <c r="D59" s="22"/>
      <c r="E59" s="22"/>
      <c r="F59" s="22"/>
      <c r="G59" s="22"/>
      <c r="H59" s="22"/>
    </row>
    <row r="60" spans="1:46" x14ac:dyDescent="0.3">
      <c r="D60" s="22"/>
      <c r="E60" s="22"/>
      <c r="F60" s="22"/>
      <c r="G60" s="22"/>
      <c r="H60" s="22"/>
    </row>
    <row r="61" spans="1:46" x14ac:dyDescent="0.3">
      <c r="D61" s="22"/>
      <c r="E61" s="22"/>
      <c r="F61" s="22"/>
      <c r="G61" s="22"/>
      <c r="H61" s="22"/>
    </row>
    <row r="62" spans="1:46" x14ac:dyDescent="0.3">
      <c r="D62" s="22"/>
      <c r="E62" s="22"/>
      <c r="F62" s="22"/>
      <c r="G62" s="22"/>
      <c r="H62" s="22"/>
    </row>
    <row r="63" spans="1:46" x14ac:dyDescent="0.3">
      <c r="D63" s="22"/>
      <c r="E63" s="22"/>
      <c r="F63" s="22"/>
      <c r="G63" s="22"/>
      <c r="H63" s="22"/>
    </row>
    <row r="64" spans="1:46" x14ac:dyDescent="0.3">
      <c r="D64" s="22"/>
      <c r="E64" s="22"/>
      <c r="F64" s="22"/>
      <c r="G64" s="22"/>
      <c r="H64" s="22"/>
    </row>
    <row r="65" spans="4:8" x14ac:dyDescent="0.3">
      <c r="D65" s="22"/>
      <c r="E65" s="22"/>
      <c r="F65" s="22"/>
      <c r="G65" s="22"/>
      <c r="H65" s="22"/>
    </row>
    <row r="66" spans="4:8" x14ac:dyDescent="0.3">
      <c r="D66" s="22"/>
      <c r="E66" s="22"/>
      <c r="F66" s="22"/>
      <c r="G66" s="22"/>
      <c r="H66" s="22"/>
    </row>
    <row r="67" spans="4:8" x14ac:dyDescent="0.3">
      <c r="D67" s="22"/>
      <c r="E67" s="22"/>
      <c r="F67" s="22"/>
      <c r="G67" s="22"/>
      <c r="H67" s="22"/>
    </row>
    <row r="68" spans="4:8" x14ac:dyDescent="0.3">
      <c r="D68" s="22"/>
      <c r="E68" s="22"/>
      <c r="F68" s="22"/>
      <c r="G68" s="22"/>
      <c r="H68" s="22"/>
    </row>
    <row r="69" spans="4:8"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ht="15.75" hidden="1" customHeight="1" x14ac:dyDescent="0.3">
      <c r="D89" s="22"/>
      <c r="E89" s="22"/>
      <c r="F89" s="22"/>
      <c r="G89" s="22"/>
      <c r="H89" s="22"/>
    </row>
    <row r="90" spans="4:8" ht="15.75" hidden="1" customHeight="1" x14ac:dyDescent="0.3">
      <c r="D90" s="22"/>
      <c r="E90" s="22"/>
      <c r="F90" s="22"/>
      <c r="G90" s="22"/>
      <c r="H90" s="22"/>
    </row>
    <row r="91" spans="4:8" ht="15.75" hidden="1" customHeight="1"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row r="616" spans="4:8" x14ac:dyDescent="0.3">
      <c r="D616" s="22"/>
      <c r="E616" s="22"/>
      <c r="F616" s="22"/>
      <c r="G616" s="22"/>
      <c r="H616" s="22"/>
    </row>
    <row r="617" spans="4:8" x14ac:dyDescent="0.3">
      <c r="D617" s="22"/>
      <c r="E617" s="22"/>
      <c r="F617" s="22"/>
      <c r="G617" s="22"/>
      <c r="H617" s="22"/>
    </row>
    <row r="618" spans="4:8" x14ac:dyDescent="0.3">
      <c r="D618" s="22"/>
      <c r="E618" s="22"/>
      <c r="F618" s="22"/>
      <c r="G618" s="22"/>
      <c r="H618" s="22"/>
    </row>
  </sheetData>
  <sheetProtection algorithmName="SHA-512" hashValue="tOcQ2Y3DQN1Nc4wU0hw6KqvhsUutagK9AMSUk07knYlLP4k8AgFgnA5GyjeRgKzgbequU2q3OryrzlTeOdJsOA==" saltValue="9f0HYRHpa/o/rl8uSNuCmQ==" spinCount="100000" sheet="1" formatCells="0" formatColumns="0" formatRows="0" insertRows="0" deleteRows="0" autoFilter="0" pivotTables="0"/>
  <autoFilter ref="A7:K15" xr:uid="{00000000-0001-0000-0100-000000000000}"/>
  <mergeCells count="2">
    <mergeCell ref="A6:G6"/>
    <mergeCell ref="H6:K6"/>
  </mergeCells>
  <conditionalFormatting sqref="H8:J15">
    <cfRule type="cellIs" dxfId="80" priority="1" operator="between">
      <formula>6.01</formula>
      <formula>16</formula>
    </cfRule>
    <cfRule type="cellIs" dxfId="79" priority="2" operator="between">
      <formula>3.01</formula>
      <formula>6</formula>
    </cfRule>
    <cfRule type="cellIs" dxfId="78" priority="3" operator="between">
      <formula>1</formula>
      <formula>3</formula>
    </cfRule>
    <cfRule type="containsBlanks" dxfId="77" priority="4">
      <formula>LEN(TRIM(H8))=0</formula>
    </cfRule>
  </conditionalFormatting>
  <conditionalFormatting sqref="K8:K15">
    <cfRule type="containsText" dxfId="76" priority="5" operator="containsText" text="Incompleto">
      <formula>NOT(ISERROR(SEARCH("Incompleto",K8)))</formula>
    </cfRule>
    <cfRule type="containsText" dxfId="75" priority="6" operator="containsText" text="Completo">
      <formula>NOT(ISERROR(SEARCH("Completo",K8)))</formula>
    </cfRule>
  </conditionalFormatting>
  <dataValidations count="1">
    <dataValidation type="list" allowBlank="1" showInputMessage="1" showErrorMessage="1" sqref="F8:F15" xr:uid="{D9EDE1FD-B654-470C-B44B-C755BF3FE997}">
      <formula1>$F$48:$F$49</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194"/>
  <sheetViews>
    <sheetView showGridLines="0" zoomScale="55" zoomScaleNormal="55" zoomScaleSheetLayoutView="100" workbookViewId="0">
      <pane ySplit="12" topLeftCell="A54" activePane="bottomLeft" state="frozen"/>
      <selection pane="bottomLeft" activeCell="H59" sqref="H59"/>
    </sheetView>
  </sheetViews>
  <sheetFormatPr baseColWidth="10" defaultColWidth="8.6640625" defaultRowHeight="13.2" x14ac:dyDescent="0.25"/>
  <cols>
    <col min="1" max="2" width="8.6640625" style="16"/>
    <col min="3" max="3" width="84" style="16" customWidth="1"/>
    <col min="4" max="4" width="14.44140625" style="16" customWidth="1"/>
    <col min="5" max="5" width="51.77734375" style="16" customWidth="1"/>
    <col min="6" max="6" width="10.77734375" style="16" customWidth="1"/>
    <col min="7" max="7" width="15.21875" style="16" customWidth="1"/>
    <col min="8" max="8" width="172.5546875" style="16" customWidth="1"/>
    <col min="9" max="9" width="13.33203125" style="16" customWidth="1"/>
    <col min="10" max="10" width="15" style="16" customWidth="1"/>
    <col min="11" max="11" width="14.44140625" style="16" customWidth="1"/>
    <col min="12" max="12" width="12.6640625" style="16" customWidth="1"/>
    <col min="13" max="13" width="132"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4.66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87" t="s">
        <v>415</v>
      </c>
      <c r="C1" s="287"/>
      <c r="D1" s="287"/>
      <c r="E1" s="287"/>
      <c r="F1" s="287"/>
      <c r="G1" s="287"/>
      <c r="H1" s="287"/>
      <c r="I1" s="287"/>
      <c r="J1" s="287"/>
      <c r="K1" s="287"/>
      <c r="L1" s="287"/>
      <c r="M1" s="287"/>
      <c r="N1" s="15"/>
      <c r="O1" s="15"/>
      <c r="P1" s="210"/>
      <c r="Q1" s="210"/>
      <c r="R1" s="210"/>
      <c r="S1" s="210"/>
      <c r="T1" s="210"/>
      <c r="U1" s="210"/>
      <c r="V1" s="210"/>
      <c r="W1" s="210"/>
      <c r="X1" s="211"/>
      <c r="Y1" s="211"/>
      <c r="Z1" s="211"/>
      <c r="AA1" s="211"/>
      <c r="AB1" s="211"/>
      <c r="AC1" s="211"/>
      <c r="AD1" s="178"/>
      <c r="AE1" s="178"/>
      <c r="AF1" s="177"/>
    </row>
    <row r="2" spans="2:32" ht="19.2" customHeight="1" x14ac:dyDescent="0.25">
      <c r="G2" s="15"/>
      <c r="H2" s="15"/>
      <c r="I2" s="15"/>
      <c r="J2" s="15"/>
      <c r="K2" s="15"/>
      <c r="L2" s="15"/>
      <c r="M2" s="15"/>
      <c r="N2" s="15"/>
      <c r="O2" s="15"/>
      <c r="P2" s="228"/>
      <c r="Q2" s="228"/>
      <c r="R2" s="228"/>
      <c r="S2" s="228"/>
      <c r="T2" s="229"/>
      <c r="U2" s="228"/>
      <c r="V2" s="228"/>
      <c r="W2" s="228"/>
      <c r="X2" s="177"/>
      <c r="Y2" s="211"/>
      <c r="Z2" s="211"/>
      <c r="AA2" s="211"/>
      <c r="AB2" s="211"/>
      <c r="AC2" s="211"/>
      <c r="AD2" s="179">
        <v>1</v>
      </c>
      <c r="AE2" s="180">
        <v>-1</v>
      </c>
      <c r="AF2" s="177"/>
    </row>
    <row r="3" spans="2:32" s="18" customFormat="1" ht="15" x14ac:dyDescent="0.25">
      <c r="B3" s="128" t="s">
        <v>806</v>
      </c>
      <c r="C3" s="128"/>
      <c r="D3" s="128"/>
      <c r="E3" s="128"/>
      <c r="F3" s="128"/>
      <c r="I3" s="123"/>
      <c r="J3" s="123"/>
      <c r="K3" s="123"/>
      <c r="L3" s="123"/>
      <c r="M3" s="123"/>
      <c r="N3" s="123"/>
      <c r="O3" s="123"/>
      <c r="P3" s="230"/>
      <c r="Q3" s="230"/>
      <c r="R3" s="231" t="s">
        <v>74</v>
      </c>
      <c r="S3" s="231" t="s">
        <v>75</v>
      </c>
      <c r="T3" s="231" t="s">
        <v>72</v>
      </c>
      <c r="U3" s="230"/>
      <c r="V3" s="181"/>
      <c r="W3" s="181"/>
      <c r="X3" s="181"/>
      <c r="Y3" s="212"/>
      <c r="Z3" s="212"/>
      <c r="AA3" s="212"/>
      <c r="AB3" s="212"/>
      <c r="AC3" s="212"/>
      <c r="AD3" s="179">
        <v>2</v>
      </c>
      <c r="AE3" s="182">
        <v>-2</v>
      </c>
      <c r="AF3" s="181"/>
    </row>
    <row r="4" spans="2:32" s="20" customFormat="1" ht="34.799999999999997" customHeight="1" x14ac:dyDescent="0.3">
      <c r="B4" s="293" t="s">
        <v>767</v>
      </c>
      <c r="C4" s="293"/>
      <c r="D4" s="293"/>
      <c r="E4" s="293"/>
      <c r="F4" s="293"/>
      <c r="G4" s="293"/>
      <c r="H4" s="293"/>
      <c r="I4" s="124"/>
      <c r="J4" s="125"/>
      <c r="K4" s="205"/>
      <c r="L4" s="205"/>
      <c r="M4" s="206"/>
      <c r="N4" s="206"/>
      <c r="O4" s="207"/>
      <c r="P4" s="231"/>
      <c r="Q4" s="231"/>
      <c r="R4" s="231" t="s">
        <v>73</v>
      </c>
      <c r="S4" s="231" t="s">
        <v>76</v>
      </c>
      <c r="T4" s="231" t="s">
        <v>73</v>
      </c>
      <c r="U4" s="231"/>
      <c r="V4" s="183"/>
      <c r="W4" s="183"/>
      <c r="X4" s="183"/>
      <c r="Y4" s="213"/>
      <c r="Z4" s="213"/>
      <c r="AA4" s="213"/>
      <c r="AB4" s="213"/>
      <c r="AC4" s="213"/>
      <c r="AD4" s="184">
        <v>3</v>
      </c>
      <c r="AE4" s="185">
        <v>-3</v>
      </c>
      <c r="AF4" s="183"/>
    </row>
    <row r="5" spans="2:32" s="24" customFormat="1" ht="15.6" customHeight="1" x14ac:dyDescent="0.25">
      <c r="B5" s="128" t="s">
        <v>576</v>
      </c>
      <c r="C5" s="128"/>
      <c r="D5" s="128"/>
      <c r="E5" s="128"/>
      <c r="F5" s="128"/>
      <c r="H5" s="28"/>
      <c r="I5" s="126"/>
      <c r="J5" s="127"/>
      <c r="K5" s="205"/>
      <c r="L5" s="205"/>
      <c r="M5" s="208"/>
      <c r="N5" s="208"/>
      <c r="O5" s="208"/>
      <c r="P5" s="228"/>
      <c r="Q5" s="228"/>
      <c r="R5" s="228"/>
      <c r="S5" s="228" t="s">
        <v>77</v>
      </c>
      <c r="T5" s="229" t="s">
        <v>346</v>
      </c>
      <c r="U5" s="228"/>
      <c r="V5" s="186"/>
      <c r="W5" s="186"/>
      <c r="X5" s="186"/>
      <c r="Y5" s="214"/>
      <c r="Z5" s="214"/>
      <c r="AA5" s="214"/>
      <c r="AB5" s="214"/>
      <c r="AC5" s="214"/>
      <c r="AD5" s="185">
        <v>4</v>
      </c>
      <c r="AE5" s="185">
        <v>-4</v>
      </c>
      <c r="AF5" s="186"/>
    </row>
    <row r="6" spans="2:32" ht="15" x14ac:dyDescent="0.25">
      <c r="B6" s="128" t="s">
        <v>680</v>
      </c>
      <c r="C6" s="128"/>
      <c r="D6" s="128"/>
      <c r="E6" s="128"/>
      <c r="F6" s="128"/>
      <c r="G6" s="15"/>
      <c r="H6" s="15"/>
      <c r="I6" s="15"/>
      <c r="J6" s="15"/>
      <c r="K6" s="209"/>
      <c r="L6" s="209"/>
      <c r="M6" s="209"/>
      <c r="N6" s="209"/>
      <c r="O6" s="209"/>
      <c r="P6" s="228"/>
      <c r="Q6" s="228"/>
      <c r="R6" s="228"/>
      <c r="S6" s="228"/>
      <c r="T6" s="229"/>
      <c r="U6" s="228"/>
      <c r="V6" s="228"/>
      <c r="W6" s="228"/>
      <c r="X6" s="177"/>
      <c r="Y6" s="211"/>
      <c r="Z6" s="211"/>
      <c r="AA6" s="211"/>
      <c r="AB6" s="211"/>
      <c r="AC6" s="211"/>
    </row>
    <row r="7" spans="2:32" ht="15" x14ac:dyDescent="0.25">
      <c r="B7" s="128" t="s">
        <v>706</v>
      </c>
      <c r="C7" s="128"/>
      <c r="D7" s="128"/>
      <c r="E7" s="128"/>
      <c r="F7" s="218" t="s">
        <v>679</v>
      </c>
      <c r="G7" s="15"/>
      <c r="H7" s="15"/>
      <c r="I7" s="15"/>
      <c r="J7" s="15"/>
      <c r="K7" s="209"/>
      <c r="L7" s="209"/>
      <c r="M7" s="209"/>
      <c r="N7" s="209"/>
      <c r="O7" s="209"/>
      <c r="P7" s="228"/>
      <c r="Q7" s="228"/>
      <c r="R7" s="228"/>
      <c r="S7" s="228"/>
      <c r="T7" s="228"/>
      <c r="U7" s="228"/>
      <c r="V7" s="228"/>
      <c r="W7" s="228"/>
      <c r="X7" s="177"/>
      <c r="Y7" s="211"/>
      <c r="Z7" s="211"/>
      <c r="AA7" s="211"/>
      <c r="AB7" s="211"/>
      <c r="AC7" s="211"/>
    </row>
    <row r="8" spans="2:32" ht="15.6" thickBot="1" x14ac:dyDescent="0.3">
      <c r="B8" s="128"/>
      <c r="C8" s="128"/>
      <c r="D8" s="128"/>
      <c r="E8" s="128"/>
      <c r="F8" s="128"/>
      <c r="G8" s="15"/>
      <c r="H8" s="15"/>
      <c r="I8" s="15"/>
      <c r="J8" s="15"/>
      <c r="K8" s="209"/>
      <c r="L8" s="209"/>
      <c r="M8" s="209"/>
      <c r="N8" s="209"/>
      <c r="O8" s="209"/>
      <c r="P8" s="209"/>
      <c r="Q8" s="209"/>
      <c r="R8" s="209"/>
      <c r="S8" s="209"/>
      <c r="T8" s="209"/>
      <c r="U8" s="210"/>
      <c r="V8" s="210"/>
      <c r="W8" s="210"/>
      <c r="X8" s="211"/>
      <c r="Y8" s="211"/>
      <c r="Z8" s="211"/>
      <c r="AA8" s="211"/>
      <c r="AB8" s="211"/>
      <c r="AC8" s="211"/>
    </row>
    <row r="9" spans="2:32" ht="16.2" thickBot="1" x14ac:dyDescent="0.35">
      <c r="B9" s="128"/>
      <c r="C9" s="128"/>
      <c r="D9" s="128"/>
      <c r="E9" s="128"/>
      <c r="F9" s="128"/>
      <c r="G9" s="199" t="s">
        <v>452</v>
      </c>
      <c r="H9" s="200"/>
      <c r="I9" s="15"/>
      <c r="J9" s="15"/>
      <c r="K9" s="15"/>
      <c r="L9" s="15"/>
      <c r="M9" s="15"/>
      <c r="N9" s="15"/>
      <c r="O9" s="15"/>
      <c r="P9" s="15"/>
      <c r="Q9" s="15"/>
      <c r="R9" s="15"/>
      <c r="S9" s="15"/>
      <c r="T9" s="15"/>
      <c r="U9" s="15"/>
      <c r="V9" s="15"/>
      <c r="W9" s="1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95" t="s">
        <v>578</v>
      </c>
      <c r="C11" s="296"/>
      <c r="D11" s="296"/>
      <c r="E11" s="297"/>
      <c r="F11" s="294" t="s">
        <v>78</v>
      </c>
      <c r="G11" s="294"/>
      <c r="H11" s="294"/>
      <c r="I11" s="283" t="s">
        <v>13</v>
      </c>
      <c r="J11" s="288"/>
      <c r="K11" s="289"/>
      <c r="L11" s="290" t="s">
        <v>760</v>
      </c>
      <c r="M11" s="291"/>
      <c r="N11" s="291"/>
      <c r="O11" s="291"/>
      <c r="P11" s="291"/>
      <c r="Q11" s="292"/>
      <c r="R11" s="283" t="s">
        <v>17</v>
      </c>
      <c r="S11" s="284"/>
      <c r="T11" s="286"/>
      <c r="U11" s="290" t="s">
        <v>762</v>
      </c>
      <c r="V11" s="291"/>
      <c r="W11" s="291"/>
      <c r="X11" s="291"/>
      <c r="Y11" s="292"/>
      <c r="Z11" s="283" t="s">
        <v>79</v>
      </c>
      <c r="AA11" s="284"/>
      <c r="AB11" s="286"/>
    </row>
    <row r="12" spans="2:32" ht="100.2" customHeight="1" x14ac:dyDescent="0.25">
      <c r="B12" s="201" t="s">
        <v>383</v>
      </c>
      <c r="C12" s="201" t="s">
        <v>577</v>
      </c>
      <c r="D12" s="202" t="s">
        <v>740</v>
      </c>
      <c r="E12" s="203" t="s">
        <v>347</v>
      </c>
      <c r="F12" s="201" t="s">
        <v>383</v>
      </c>
      <c r="G12" s="204" t="s">
        <v>80</v>
      </c>
      <c r="H12" s="29" t="s">
        <v>81</v>
      </c>
      <c r="I12" s="32" t="s">
        <v>82</v>
      </c>
      <c r="J12" s="32" t="s">
        <v>83</v>
      </c>
      <c r="K12" s="32" t="s">
        <v>84</v>
      </c>
      <c r="L12" s="29" t="s">
        <v>85</v>
      </c>
      <c r="M12" s="29" t="s">
        <v>759</v>
      </c>
      <c r="N12" s="29" t="s">
        <v>761</v>
      </c>
      <c r="O12" s="29" t="s">
        <v>86</v>
      </c>
      <c r="P12" s="29" t="s">
        <v>87</v>
      </c>
      <c r="Q12" s="29" t="s">
        <v>88</v>
      </c>
      <c r="R12" s="32" t="s">
        <v>89</v>
      </c>
      <c r="S12" s="32" t="s">
        <v>90</v>
      </c>
      <c r="T12" s="32" t="s">
        <v>91</v>
      </c>
      <c r="U12" s="29" t="s">
        <v>763</v>
      </c>
      <c r="V12" s="29" t="s">
        <v>92</v>
      </c>
      <c r="W12" s="29" t="s">
        <v>764</v>
      </c>
      <c r="X12" s="30" t="s">
        <v>765</v>
      </c>
      <c r="Y12" s="30" t="s">
        <v>766</v>
      </c>
      <c r="Z12" s="32" t="s">
        <v>93</v>
      </c>
      <c r="AA12" s="32" t="s">
        <v>94</v>
      </c>
      <c r="AB12" s="32" t="s">
        <v>95</v>
      </c>
    </row>
    <row r="13" spans="2:32" ht="61.2" customHeight="1" x14ac:dyDescent="0.25">
      <c r="B13" s="176" t="s">
        <v>104</v>
      </c>
      <c r="C13" s="136" t="s">
        <v>742</v>
      </c>
      <c r="D13" s="86"/>
      <c r="E13" s="86"/>
      <c r="F13" s="176" t="s">
        <v>104</v>
      </c>
      <c r="G13" s="109" t="s">
        <v>109</v>
      </c>
      <c r="H13" s="83" t="s">
        <v>460</v>
      </c>
      <c r="I13" s="85"/>
      <c r="J13" s="85"/>
      <c r="K13" s="84" t="str">
        <f>IF(OR(I13="",J13=""),"",I13*J13)</f>
        <v/>
      </c>
      <c r="L13" s="107" t="s">
        <v>473</v>
      </c>
      <c r="M13" s="225" t="s">
        <v>289</v>
      </c>
      <c r="N13" s="87"/>
      <c r="O13" s="86"/>
      <c r="P13" s="85"/>
      <c r="Q13" s="85"/>
      <c r="R13" s="31" t="str">
        <f t="shared" ref="R13:S13" si="0">IF(ISNUMBER(I13),IF(I13+P13&gt;1,I13+P13,1),"")</f>
        <v/>
      </c>
      <c r="S13" s="31" t="str">
        <f t="shared" si="0"/>
        <v/>
      </c>
      <c r="T13" s="81" t="str">
        <f t="shared" ref="T13" si="1">IF(OR(R13="",S13=""),"",R13*S13)</f>
        <v/>
      </c>
      <c r="U13" s="87"/>
      <c r="V13" s="87"/>
      <c r="W13" s="87"/>
      <c r="X13" s="85"/>
      <c r="Y13" s="85"/>
      <c r="Z13" s="31" t="str">
        <f>IF(ISNUMBER($R13),IF($R13+X13&gt;1,$R13+X13,1),"")</f>
        <v/>
      </c>
      <c r="AA13" s="31" t="str">
        <f>IF(ISNUMBER($S13),IF($S13+Y13&gt;1,$S13+Y13,1),"")</f>
        <v/>
      </c>
      <c r="AB13" s="81" t="str">
        <f t="shared" ref="AB13" si="2">IF(OR(Z13="",AA13=""),"",Z13*AA13)</f>
        <v/>
      </c>
    </row>
    <row r="14" spans="2:32" ht="46.8" customHeight="1" x14ac:dyDescent="0.25">
      <c r="B14" s="176" t="s">
        <v>104</v>
      </c>
      <c r="C14" s="136" t="s">
        <v>349</v>
      </c>
      <c r="D14" s="86"/>
      <c r="E14" s="86"/>
      <c r="F14" s="176" t="s">
        <v>104</v>
      </c>
      <c r="G14" s="109" t="s">
        <v>110</v>
      </c>
      <c r="H14" s="83" t="s">
        <v>579</v>
      </c>
      <c r="I14" s="85"/>
      <c r="J14" s="85"/>
      <c r="K14" s="84" t="str">
        <f t="shared" ref="K14:K79" si="3">IF(OR(I14="",J14=""),"",I14*J14)</f>
        <v/>
      </c>
      <c r="L14" s="107" t="s">
        <v>474</v>
      </c>
      <c r="M14" s="225" t="s">
        <v>580</v>
      </c>
      <c r="N14" s="87"/>
      <c r="O14" s="86"/>
      <c r="P14" s="85"/>
      <c r="Q14" s="85"/>
      <c r="R14" s="31" t="str">
        <f t="shared" ref="R14:R79" si="4">IF(ISNUMBER(I14),IF(I14+P14&gt;1,I14+P14,1),"")</f>
        <v/>
      </c>
      <c r="S14" s="31" t="str">
        <f t="shared" ref="S14:S79" si="5">IF(ISNUMBER(J14),IF(J14+Q14&gt;1,J14+Q14,1),"")</f>
        <v/>
      </c>
      <c r="T14" s="81" t="str">
        <f t="shared" ref="T14:T79" si="6">IF(OR(R14="",S14=""),"",R14*S14)</f>
        <v/>
      </c>
      <c r="U14" s="87"/>
      <c r="V14" s="87"/>
      <c r="W14" s="87"/>
      <c r="X14" s="85"/>
      <c r="Y14" s="85"/>
      <c r="Z14" s="31" t="str">
        <f t="shared" ref="Z14:Z79" si="7">IF(ISNUMBER($R14),IF($R14+X14&gt;1,$R14+X14,1),"")</f>
        <v/>
      </c>
      <c r="AA14" s="31" t="str">
        <f t="shared" ref="AA14:AA79" si="8">IF(ISNUMBER($S14),IF($S14+Y14&gt;1,$S14+Y14,1),"")</f>
        <v/>
      </c>
      <c r="AB14" s="81" t="str">
        <f t="shared" ref="AB14:AB79" si="9">IF(OR(Z14="",AA14=""),"",Z14*AA14)</f>
        <v/>
      </c>
    </row>
    <row r="15" spans="2:32" ht="123" customHeight="1" x14ac:dyDescent="0.25">
      <c r="B15" s="176" t="s">
        <v>104</v>
      </c>
      <c r="C15" s="136" t="s">
        <v>350</v>
      </c>
      <c r="D15" s="86"/>
      <c r="E15" s="86"/>
      <c r="F15" s="176" t="s">
        <v>104</v>
      </c>
      <c r="G15" s="109" t="s">
        <v>111</v>
      </c>
      <c r="H15" s="148" t="s">
        <v>108</v>
      </c>
      <c r="I15" s="85"/>
      <c r="J15" s="85"/>
      <c r="K15" s="84" t="str">
        <f t="shared" si="3"/>
        <v/>
      </c>
      <c r="L15" s="107" t="s">
        <v>475</v>
      </c>
      <c r="M15" s="225" t="s">
        <v>681</v>
      </c>
      <c r="N15" s="87"/>
      <c r="O15" s="86"/>
      <c r="P15" s="85"/>
      <c r="Q15" s="85"/>
      <c r="R15" s="31" t="str">
        <f t="shared" si="4"/>
        <v/>
      </c>
      <c r="S15" s="31" t="str">
        <f t="shared" si="5"/>
        <v/>
      </c>
      <c r="T15" s="81" t="str">
        <f t="shared" si="6"/>
        <v/>
      </c>
      <c r="U15" s="87"/>
      <c r="V15" s="87"/>
      <c r="W15" s="87"/>
      <c r="X15" s="85"/>
      <c r="Y15" s="85"/>
      <c r="Z15" s="31" t="str">
        <f t="shared" si="7"/>
        <v/>
      </c>
      <c r="AA15" s="31" t="str">
        <f t="shared" si="8"/>
        <v/>
      </c>
      <c r="AB15" s="81" t="str">
        <f t="shared" si="9"/>
        <v/>
      </c>
    </row>
    <row r="16" spans="2:32" ht="146.4" customHeight="1" x14ac:dyDescent="0.25">
      <c r="B16" s="176" t="s">
        <v>104</v>
      </c>
      <c r="C16" s="136" t="s">
        <v>351</v>
      </c>
      <c r="D16" s="86"/>
      <c r="E16" s="86"/>
      <c r="F16" s="176" t="s">
        <v>104</v>
      </c>
      <c r="G16" s="109" t="s">
        <v>112</v>
      </c>
      <c r="H16" s="148" t="s">
        <v>461</v>
      </c>
      <c r="I16" s="85"/>
      <c r="J16" s="85"/>
      <c r="K16" s="84" t="str">
        <f t="shared" si="3"/>
        <v/>
      </c>
      <c r="L16" s="107" t="s">
        <v>476</v>
      </c>
      <c r="M16" s="225" t="s">
        <v>682</v>
      </c>
      <c r="N16" s="87"/>
      <c r="O16" s="86"/>
      <c r="P16" s="85"/>
      <c r="Q16" s="85"/>
      <c r="R16" s="31" t="str">
        <f t="shared" si="4"/>
        <v/>
      </c>
      <c r="S16" s="31" t="str">
        <f t="shared" si="5"/>
        <v/>
      </c>
      <c r="T16" s="81" t="str">
        <f t="shared" si="6"/>
        <v/>
      </c>
      <c r="U16" s="87"/>
      <c r="V16" s="87"/>
      <c r="W16" s="87"/>
      <c r="X16" s="85"/>
      <c r="Y16" s="85"/>
      <c r="Z16" s="31" t="str">
        <f t="shared" si="7"/>
        <v/>
      </c>
      <c r="AA16" s="31" t="str">
        <f t="shared" si="8"/>
        <v/>
      </c>
      <c r="AB16" s="81" t="str">
        <f t="shared" si="9"/>
        <v/>
      </c>
    </row>
    <row r="17" spans="2:28" ht="71.400000000000006" customHeight="1" x14ac:dyDescent="0.25">
      <c r="B17" s="176" t="s">
        <v>104</v>
      </c>
      <c r="C17" s="136" t="s">
        <v>352</v>
      </c>
      <c r="D17" s="86"/>
      <c r="E17" s="86"/>
      <c r="F17" s="176" t="s">
        <v>104</v>
      </c>
      <c r="G17" s="109" t="s">
        <v>113</v>
      </c>
      <c r="H17" s="83" t="s">
        <v>581</v>
      </c>
      <c r="I17" s="85"/>
      <c r="J17" s="85"/>
      <c r="K17" s="84" t="str">
        <f t="shared" si="3"/>
        <v/>
      </c>
      <c r="L17" s="107" t="s">
        <v>477</v>
      </c>
      <c r="M17" s="226" t="s">
        <v>282</v>
      </c>
      <c r="N17" s="87"/>
      <c r="O17" s="86"/>
      <c r="P17" s="85"/>
      <c r="Q17" s="85"/>
      <c r="R17" s="31" t="str">
        <f t="shared" si="4"/>
        <v/>
      </c>
      <c r="S17" s="31" t="str">
        <f t="shared" si="5"/>
        <v/>
      </c>
      <c r="T17" s="81" t="str">
        <f t="shared" si="6"/>
        <v/>
      </c>
      <c r="U17" s="87"/>
      <c r="V17" s="87"/>
      <c r="W17" s="87"/>
      <c r="X17" s="85"/>
      <c r="Y17" s="85"/>
      <c r="Z17" s="31" t="str">
        <f t="shared" si="7"/>
        <v/>
      </c>
      <c r="AA17" s="31" t="str">
        <f t="shared" si="8"/>
        <v/>
      </c>
      <c r="AB17" s="81" t="str">
        <f t="shared" si="9"/>
        <v/>
      </c>
    </row>
    <row r="18" spans="2:28" ht="82.2" customHeight="1" x14ac:dyDescent="0.25">
      <c r="B18" s="176" t="s">
        <v>104</v>
      </c>
      <c r="C18" s="136" t="s">
        <v>353</v>
      </c>
      <c r="D18" s="86"/>
      <c r="E18" s="86"/>
      <c r="F18" s="176" t="s">
        <v>104</v>
      </c>
      <c r="G18" s="109" t="s">
        <v>114</v>
      </c>
      <c r="H18" s="83" t="s">
        <v>462</v>
      </c>
      <c r="I18" s="85"/>
      <c r="J18" s="85"/>
      <c r="K18" s="84" t="str">
        <f t="shared" si="3"/>
        <v/>
      </c>
      <c r="L18" s="107" t="s">
        <v>478</v>
      </c>
      <c r="M18" s="226" t="s">
        <v>603</v>
      </c>
      <c r="N18" s="87"/>
      <c r="O18" s="86"/>
      <c r="P18" s="85"/>
      <c r="Q18" s="85"/>
      <c r="R18" s="31" t="str">
        <f t="shared" si="4"/>
        <v/>
      </c>
      <c r="S18" s="31" t="str">
        <f t="shared" si="5"/>
        <v/>
      </c>
      <c r="T18" s="81" t="str">
        <f t="shared" si="6"/>
        <v/>
      </c>
      <c r="U18" s="87"/>
      <c r="V18" s="87"/>
      <c r="W18" s="87"/>
      <c r="X18" s="85"/>
      <c r="Y18" s="85"/>
      <c r="Z18" s="31" t="str">
        <f t="shared" si="7"/>
        <v/>
      </c>
      <c r="AA18" s="31" t="str">
        <f t="shared" si="8"/>
        <v/>
      </c>
      <c r="AB18" s="81" t="str">
        <f t="shared" si="9"/>
        <v/>
      </c>
    </row>
    <row r="19" spans="2:28" ht="72.599999999999994" customHeight="1" x14ac:dyDescent="0.25">
      <c r="B19" s="176" t="s">
        <v>104</v>
      </c>
      <c r="C19" s="136" t="s">
        <v>354</v>
      </c>
      <c r="D19" s="86"/>
      <c r="E19" s="86"/>
      <c r="F19" s="176" t="s">
        <v>104</v>
      </c>
      <c r="G19" s="109" t="s">
        <v>115</v>
      </c>
      <c r="H19" s="83" t="s">
        <v>463</v>
      </c>
      <c r="I19" s="85"/>
      <c r="J19" s="85"/>
      <c r="K19" s="84" t="str">
        <f t="shared" si="3"/>
        <v/>
      </c>
      <c r="L19" s="107" t="s">
        <v>479</v>
      </c>
      <c r="M19" s="226" t="s">
        <v>282</v>
      </c>
      <c r="N19" s="87"/>
      <c r="O19" s="86"/>
      <c r="P19" s="85"/>
      <c r="Q19" s="85"/>
      <c r="R19" s="31" t="str">
        <f t="shared" si="4"/>
        <v/>
      </c>
      <c r="S19" s="31" t="str">
        <f t="shared" si="5"/>
        <v/>
      </c>
      <c r="T19" s="81" t="str">
        <f t="shared" si="6"/>
        <v/>
      </c>
      <c r="U19" s="87"/>
      <c r="V19" s="87"/>
      <c r="W19" s="87"/>
      <c r="X19" s="85"/>
      <c r="Y19" s="85"/>
      <c r="Z19" s="31" t="str">
        <f t="shared" si="7"/>
        <v/>
      </c>
      <c r="AA19" s="31" t="str">
        <f t="shared" si="8"/>
        <v/>
      </c>
      <c r="AB19" s="81" t="str">
        <f t="shared" si="9"/>
        <v/>
      </c>
    </row>
    <row r="20" spans="2:28" ht="60" customHeight="1" x14ac:dyDescent="0.25">
      <c r="B20" s="176" t="s">
        <v>104</v>
      </c>
      <c r="C20" s="136" t="s">
        <v>355</v>
      </c>
      <c r="D20" s="86"/>
      <c r="E20" s="86"/>
      <c r="F20" s="176" t="s">
        <v>104</v>
      </c>
      <c r="G20" s="109" t="s">
        <v>116</v>
      </c>
      <c r="H20" s="83" t="s">
        <v>464</v>
      </c>
      <c r="I20" s="85"/>
      <c r="J20" s="85"/>
      <c r="K20" s="84" t="str">
        <f t="shared" si="3"/>
        <v/>
      </c>
      <c r="L20" s="107" t="s">
        <v>480</v>
      </c>
      <c r="M20" s="226" t="s">
        <v>284</v>
      </c>
      <c r="N20" s="87"/>
      <c r="O20" s="86"/>
      <c r="P20" s="85"/>
      <c r="Q20" s="85"/>
      <c r="R20" s="31" t="str">
        <f t="shared" si="4"/>
        <v/>
      </c>
      <c r="S20" s="31" t="str">
        <f t="shared" si="5"/>
        <v/>
      </c>
      <c r="T20" s="81" t="str">
        <f t="shared" si="6"/>
        <v/>
      </c>
      <c r="U20" s="87"/>
      <c r="V20" s="87"/>
      <c r="W20" s="87"/>
      <c r="X20" s="85"/>
      <c r="Y20" s="85"/>
      <c r="Z20" s="31" t="str">
        <f t="shared" si="7"/>
        <v/>
      </c>
      <c r="AA20" s="31" t="str">
        <f t="shared" si="8"/>
        <v/>
      </c>
      <c r="AB20" s="81" t="str">
        <f t="shared" si="9"/>
        <v/>
      </c>
    </row>
    <row r="21" spans="2:28" ht="81.599999999999994" customHeight="1" x14ac:dyDescent="0.25">
      <c r="B21" s="176" t="s">
        <v>104</v>
      </c>
      <c r="C21" s="136" t="s">
        <v>356</v>
      </c>
      <c r="D21" s="86"/>
      <c r="E21" s="86"/>
      <c r="F21" s="176" t="s">
        <v>104</v>
      </c>
      <c r="G21" s="109" t="s">
        <v>117</v>
      </c>
      <c r="H21" s="83" t="s">
        <v>582</v>
      </c>
      <c r="I21" s="85"/>
      <c r="J21" s="85"/>
      <c r="K21" s="84" t="str">
        <f t="shared" si="3"/>
        <v/>
      </c>
      <c r="L21" s="107" t="s">
        <v>481</v>
      </c>
      <c r="M21" s="226" t="s">
        <v>283</v>
      </c>
      <c r="N21" s="87"/>
      <c r="O21" s="86"/>
      <c r="P21" s="85"/>
      <c r="Q21" s="85"/>
      <c r="R21" s="31" t="str">
        <f t="shared" si="4"/>
        <v/>
      </c>
      <c r="S21" s="31" t="str">
        <f t="shared" si="5"/>
        <v/>
      </c>
      <c r="T21" s="81" t="str">
        <f t="shared" si="6"/>
        <v/>
      </c>
      <c r="U21" s="87"/>
      <c r="V21" s="87"/>
      <c r="W21" s="87"/>
      <c r="X21" s="85"/>
      <c r="Y21" s="85"/>
      <c r="Z21" s="31" t="str">
        <f t="shared" si="7"/>
        <v/>
      </c>
      <c r="AA21" s="31" t="str">
        <f t="shared" si="8"/>
        <v/>
      </c>
      <c r="AB21" s="81" t="str">
        <f t="shared" si="9"/>
        <v/>
      </c>
    </row>
    <row r="22" spans="2:28" ht="227.4" customHeight="1" x14ac:dyDescent="0.25">
      <c r="B22" s="176" t="s">
        <v>104</v>
      </c>
      <c r="C22" s="136" t="s">
        <v>357</v>
      </c>
      <c r="D22" s="86"/>
      <c r="E22" s="86"/>
      <c r="F22" s="176" t="s">
        <v>104</v>
      </c>
      <c r="G22" s="109" t="s">
        <v>118</v>
      </c>
      <c r="H22" s="83" t="s">
        <v>107</v>
      </c>
      <c r="I22" s="85"/>
      <c r="J22" s="85"/>
      <c r="K22" s="84" t="str">
        <f t="shared" si="3"/>
        <v/>
      </c>
      <c r="L22" s="107" t="s">
        <v>482</v>
      </c>
      <c r="M22" s="226" t="s">
        <v>707</v>
      </c>
      <c r="N22" s="87"/>
      <c r="O22" s="86"/>
      <c r="P22" s="85"/>
      <c r="Q22" s="85"/>
      <c r="R22" s="31" t="str">
        <f t="shared" si="4"/>
        <v/>
      </c>
      <c r="S22" s="31" t="str">
        <f t="shared" si="5"/>
        <v/>
      </c>
      <c r="T22" s="81" t="str">
        <f t="shared" si="6"/>
        <v/>
      </c>
      <c r="U22" s="87"/>
      <c r="V22" s="87"/>
      <c r="W22" s="87"/>
      <c r="X22" s="85"/>
      <c r="Y22" s="85"/>
      <c r="Z22" s="31" t="str">
        <f t="shared" si="7"/>
        <v/>
      </c>
      <c r="AA22" s="31" t="str">
        <f t="shared" si="8"/>
        <v/>
      </c>
      <c r="AB22" s="81" t="str">
        <f t="shared" si="9"/>
        <v/>
      </c>
    </row>
    <row r="23" spans="2:28" ht="80.400000000000006" customHeight="1" x14ac:dyDescent="0.25">
      <c r="B23" s="176" t="s">
        <v>104</v>
      </c>
      <c r="C23" s="136" t="s">
        <v>358</v>
      </c>
      <c r="D23" s="86"/>
      <c r="E23" s="86"/>
      <c r="F23" s="176" t="s">
        <v>104</v>
      </c>
      <c r="G23" s="109" t="s">
        <v>119</v>
      </c>
      <c r="H23" s="83" t="s">
        <v>465</v>
      </c>
      <c r="I23" s="85"/>
      <c r="J23" s="85"/>
      <c r="K23" s="84" t="str">
        <f t="shared" si="3"/>
        <v/>
      </c>
      <c r="L23" s="107" t="s">
        <v>483</v>
      </c>
      <c r="M23" s="226" t="s">
        <v>608</v>
      </c>
      <c r="N23" s="87"/>
      <c r="O23" s="86"/>
      <c r="P23" s="85"/>
      <c r="Q23" s="85"/>
      <c r="R23" s="31" t="str">
        <f t="shared" si="4"/>
        <v/>
      </c>
      <c r="S23" s="31" t="str">
        <f t="shared" si="5"/>
        <v/>
      </c>
      <c r="T23" s="81" t="str">
        <f t="shared" si="6"/>
        <v/>
      </c>
      <c r="U23" s="87"/>
      <c r="V23" s="87"/>
      <c r="W23" s="87"/>
      <c r="X23" s="85"/>
      <c r="Y23" s="85"/>
      <c r="Z23" s="31" t="str">
        <f t="shared" si="7"/>
        <v/>
      </c>
      <c r="AA23" s="31" t="str">
        <f t="shared" si="8"/>
        <v/>
      </c>
      <c r="AB23" s="81" t="str">
        <f t="shared" si="9"/>
        <v/>
      </c>
    </row>
    <row r="24" spans="2:28" ht="83.4" customHeight="1" x14ac:dyDescent="0.25">
      <c r="B24" s="176" t="s">
        <v>104</v>
      </c>
      <c r="C24" s="136" t="s">
        <v>359</v>
      </c>
      <c r="D24" s="86"/>
      <c r="E24" s="86"/>
      <c r="F24" s="176" t="s">
        <v>104</v>
      </c>
      <c r="G24" s="109" t="s">
        <v>120</v>
      </c>
      <c r="H24" s="83" t="s">
        <v>583</v>
      </c>
      <c r="I24" s="85"/>
      <c r="J24" s="85"/>
      <c r="K24" s="84" t="str">
        <f t="shared" si="3"/>
        <v/>
      </c>
      <c r="L24" s="107" t="s">
        <v>484</v>
      </c>
      <c r="M24" s="226" t="s">
        <v>604</v>
      </c>
      <c r="N24" s="87"/>
      <c r="O24" s="86"/>
      <c r="P24" s="85"/>
      <c r="Q24" s="85"/>
      <c r="R24" s="31" t="str">
        <f t="shared" si="4"/>
        <v/>
      </c>
      <c r="S24" s="31" t="str">
        <f t="shared" si="5"/>
        <v/>
      </c>
      <c r="T24" s="81" t="str">
        <f t="shared" si="6"/>
        <v/>
      </c>
      <c r="U24" s="87"/>
      <c r="V24" s="87"/>
      <c r="W24" s="87"/>
      <c r="X24" s="85"/>
      <c r="Y24" s="85"/>
      <c r="Z24" s="31" t="str">
        <f t="shared" si="7"/>
        <v/>
      </c>
      <c r="AA24" s="31" t="str">
        <f t="shared" si="8"/>
        <v/>
      </c>
      <c r="AB24" s="81" t="str">
        <f t="shared" si="9"/>
        <v/>
      </c>
    </row>
    <row r="25" spans="2:28" ht="175.2" customHeight="1" x14ac:dyDescent="0.25">
      <c r="B25" s="176" t="s">
        <v>104</v>
      </c>
      <c r="C25" s="136" t="s">
        <v>360</v>
      </c>
      <c r="D25" s="86"/>
      <c r="E25" s="86"/>
      <c r="F25" s="176" t="s">
        <v>104</v>
      </c>
      <c r="G25" s="109" t="s">
        <v>121</v>
      </c>
      <c r="H25" s="83" t="s">
        <v>466</v>
      </c>
      <c r="I25" s="85"/>
      <c r="J25" s="85"/>
      <c r="K25" s="84" t="str">
        <f t="shared" si="3"/>
        <v/>
      </c>
      <c r="L25" s="107" t="s">
        <v>485</v>
      </c>
      <c r="M25" s="226" t="s">
        <v>708</v>
      </c>
      <c r="N25" s="87"/>
      <c r="O25" s="86"/>
      <c r="P25" s="85"/>
      <c r="Q25" s="85"/>
      <c r="R25" s="31" t="str">
        <f t="shared" si="4"/>
        <v/>
      </c>
      <c r="S25" s="31" t="str">
        <f t="shared" si="5"/>
        <v/>
      </c>
      <c r="T25" s="81" t="str">
        <f t="shared" si="6"/>
        <v/>
      </c>
      <c r="U25" s="87"/>
      <c r="V25" s="87"/>
      <c r="W25" s="87"/>
      <c r="X25" s="85"/>
      <c r="Y25" s="85"/>
      <c r="Z25" s="31" t="str">
        <f t="shared" si="7"/>
        <v/>
      </c>
      <c r="AA25" s="31" t="str">
        <f t="shared" si="8"/>
        <v/>
      </c>
      <c r="AB25" s="81" t="str">
        <f t="shared" si="9"/>
        <v/>
      </c>
    </row>
    <row r="26" spans="2:28" ht="70.8" customHeight="1" x14ac:dyDescent="0.25">
      <c r="B26" s="176" t="s">
        <v>104</v>
      </c>
      <c r="C26" s="136" t="s">
        <v>361</v>
      </c>
      <c r="D26" s="86"/>
      <c r="E26" s="86"/>
      <c r="F26" s="176" t="s">
        <v>104</v>
      </c>
      <c r="G26" s="109" t="s">
        <v>122</v>
      </c>
      <c r="H26" s="83" t="s">
        <v>467</v>
      </c>
      <c r="I26" s="85"/>
      <c r="J26" s="85"/>
      <c r="K26" s="84" t="str">
        <f t="shared" si="3"/>
        <v/>
      </c>
      <c r="L26" s="107" t="s">
        <v>486</v>
      </c>
      <c r="M26" s="226" t="s">
        <v>607</v>
      </c>
      <c r="N26" s="87"/>
      <c r="O26" s="86"/>
      <c r="P26" s="85"/>
      <c r="Q26" s="85"/>
      <c r="R26" s="31" t="str">
        <f t="shared" si="4"/>
        <v/>
      </c>
      <c r="S26" s="31" t="str">
        <f t="shared" si="5"/>
        <v/>
      </c>
      <c r="T26" s="81" t="str">
        <f t="shared" si="6"/>
        <v/>
      </c>
      <c r="U26" s="87"/>
      <c r="V26" s="87"/>
      <c r="W26" s="87"/>
      <c r="X26" s="85"/>
      <c r="Y26" s="85"/>
      <c r="Z26" s="31" t="str">
        <f t="shared" si="7"/>
        <v/>
      </c>
      <c r="AA26" s="31" t="str">
        <f t="shared" si="8"/>
        <v/>
      </c>
      <c r="AB26" s="81" t="str">
        <f t="shared" si="9"/>
        <v/>
      </c>
    </row>
    <row r="27" spans="2:28" ht="96" customHeight="1" x14ac:dyDescent="0.25">
      <c r="B27" s="176" t="s">
        <v>104</v>
      </c>
      <c r="C27" s="136" t="s">
        <v>362</v>
      </c>
      <c r="D27" s="86"/>
      <c r="E27" s="86"/>
      <c r="F27" s="176" t="s">
        <v>104</v>
      </c>
      <c r="G27" s="109" t="s">
        <v>123</v>
      </c>
      <c r="H27" s="83" t="s">
        <v>584</v>
      </c>
      <c r="I27" s="85"/>
      <c r="J27" s="85"/>
      <c r="K27" s="84" t="str">
        <f t="shared" si="3"/>
        <v/>
      </c>
      <c r="L27" s="107" t="s">
        <v>487</v>
      </c>
      <c r="M27" s="226" t="s">
        <v>606</v>
      </c>
      <c r="N27" s="87"/>
      <c r="O27" s="86"/>
      <c r="P27" s="85"/>
      <c r="Q27" s="85"/>
      <c r="R27" s="31" t="str">
        <f t="shared" si="4"/>
        <v/>
      </c>
      <c r="S27" s="31" t="str">
        <f t="shared" si="5"/>
        <v/>
      </c>
      <c r="T27" s="81" t="str">
        <f t="shared" si="6"/>
        <v/>
      </c>
      <c r="U27" s="87"/>
      <c r="V27" s="87"/>
      <c r="W27" s="87"/>
      <c r="X27" s="85"/>
      <c r="Y27" s="85"/>
      <c r="Z27" s="31" t="str">
        <f t="shared" si="7"/>
        <v/>
      </c>
      <c r="AA27" s="31" t="str">
        <f t="shared" si="8"/>
        <v/>
      </c>
      <c r="AB27" s="81" t="str">
        <f t="shared" si="9"/>
        <v/>
      </c>
    </row>
    <row r="28" spans="2:28" ht="124.8" customHeight="1" x14ac:dyDescent="0.25">
      <c r="B28" s="176" t="s">
        <v>104</v>
      </c>
      <c r="C28" s="136" t="s">
        <v>363</v>
      </c>
      <c r="D28" s="86"/>
      <c r="E28" s="86"/>
      <c r="F28" s="176" t="s">
        <v>104</v>
      </c>
      <c r="G28" s="109" t="s">
        <v>124</v>
      </c>
      <c r="H28" s="83" t="s">
        <v>468</v>
      </c>
      <c r="I28" s="85"/>
      <c r="J28" s="85"/>
      <c r="K28" s="84" t="str">
        <f t="shared" si="3"/>
        <v/>
      </c>
      <c r="L28" s="107" t="s">
        <v>488</v>
      </c>
      <c r="M28" s="226" t="s">
        <v>709</v>
      </c>
      <c r="N28" s="87"/>
      <c r="O28" s="86"/>
      <c r="P28" s="85"/>
      <c r="Q28" s="85"/>
      <c r="R28" s="31" t="str">
        <f t="shared" si="4"/>
        <v/>
      </c>
      <c r="S28" s="31" t="str">
        <f t="shared" si="5"/>
        <v/>
      </c>
      <c r="T28" s="81" t="str">
        <f t="shared" si="6"/>
        <v/>
      </c>
      <c r="U28" s="87"/>
      <c r="V28" s="87"/>
      <c r="W28" s="87"/>
      <c r="X28" s="85"/>
      <c r="Y28" s="85"/>
      <c r="Z28" s="31" t="str">
        <f t="shared" si="7"/>
        <v/>
      </c>
      <c r="AA28" s="31" t="str">
        <f t="shared" si="8"/>
        <v/>
      </c>
      <c r="AB28" s="81" t="str">
        <f t="shared" si="9"/>
        <v/>
      </c>
    </row>
    <row r="29" spans="2:28" ht="52.8" customHeight="1" x14ac:dyDescent="0.25">
      <c r="B29" s="176" t="s">
        <v>104</v>
      </c>
      <c r="C29" s="136" t="s">
        <v>364</v>
      </c>
      <c r="D29" s="86"/>
      <c r="E29" s="86"/>
      <c r="F29" s="176" t="s">
        <v>104</v>
      </c>
      <c r="G29" s="109" t="s">
        <v>125</v>
      </c>
      <c r="H29" s="83" t="s">
        <v>469</v>
      </c>
      <c r="I29" s="85"/>
      <c r="J29" s="85"/>
      <c r="K29" s="84" t="str">
        <f t="shared" si="3"/>
        <v/>
      </c>
      <c r="L29" s="107" t="s">
        <v>489</v>
      </c>
      <c r="M29" s="226" t="s">
        <v>609</v>
      </c>
      <c r="N29" s="87"/>
      <c r="O29" s="86"/>
      <c r="P29" s="85"/>
      <c r="Q29" s="85"/>
      <c r="R29" s="31" t="str">
        <f t="shared" si="4"/>
        <v/>
      </c>
      <c r="S29" s="31" t="str">
        <f t="shared" si="5"/>
        <v/>
      </c>
      <c r="T29" s="81" t="str">
        <f t="shared" si="6"/>
        <v/>
      </c>
      <c r="U29" s="87"/>
      <c r="V29" s="87"/>
      <c r="W29" s="87"/>
      <c r="X29" s="85"/>
      <c r="Y29" s="85"/>
      <c r="Z29" s="31" t="str">
        <f t="shared" si="7"/>
        <v/>
      </c>
      <c r="AA29" s="31" t="str">
        <f t="shared" si="8"/>
        <v/>
      </c>
      <c r="AB29" s="81" t="str">
        <f t="shared" si="9"/>
        <v/>
      </c>
    </row>
    <row r="30" spans="2:28" ht="88.8" customHeight="1" x14ac:dyDescent="0.25">
      <c r="B30" s="176" t="s">
        <v>104</v>
      </c>
      <c r="C30" s="136" t="s">
        <v>365</v>
      </c>
      <c r="D30" s="86"/>
      <c r="E30" s="86"/>
      <c r="F30" s="176" t="s">
        <v>104</v>
      </c>
      <c r="G30" s="109" t="s">
        <v>126</v>
      </c>
      <c r="H30" s="83" t="s">
        <v>595</v>
      </c>
      <c r="I30" s="85"/>
      <c r="J30" s="85"/>
      <c r="K30" s="84" t="str">
        <f t="shared" si="3"/>
        <v/>
      </c>
      <c r="L30" s="107" t="s">
        <v>490</v>
      </c>
      <c r="M30" s="226" t="s">
        <v>605</v>
      </c>
      <c r="N30" s="87"/>
      <c r="O30" s="86"/>
      <c r="P30" s="85"/>
      <c r="Q30" s="85"/>
      <c r="R30" s="31" t="str">
        <f t="shared" si="4"/>
        <v/>
      </c>
      <c r="S30" s="31" t="str">
        <f t="shared" si="5"/>
        <v/>
      </c>
      <c r="T30" s="81" t="str">
        <f t="shared" si="6"/>
        <v/>
      </c>
      <c r="U30" s="87"/>
      <c r="V30" s="87"/>
      <c r="W30" s="87"/>
      <c r="X30" s="85"/>
      <c r="Y30" s="85"/>
      <c r="Z30" s="31" t="str">
        <f t="shared" si="7"/>
        <v/>
      </c>
      <c r="AA30" s="31" t="str">
        <f t="shared" si="8"/>
        <v/>
      </c>
      <c r="AB30" s="81" t="str">
        <f t="shared" si="9"/>
        <v/>
      </c>
    </row>
    <row r="31" spans="2:28" ht="55.2" customHeight="1" x14ac:dyDescent="0.25">
      <c r="B31" s="176" t="s">
        <v>104</v>
      </c>
      <c r="C31" s="136" t="s">
        <v>366</v>
      </c>
      <c r="D31" s="86"/>
      <c r="E31" s="86"/>
      <c r="F31" s="176" t="s">
        <v>104</v>
      </c>
      <c r="G31" s="109" t="s">
        <v>127</v>
      </c>
      <c r="H31" s="83" t="s">
        <v>470</v>
      </c>
      <c r="I31" s="85"/>
      <c r="J31" s="85"/>
      <c r="K31" s="84" t="str">
        <f t="shared" si="3"/>
        <v/>
      </c>
      <c r="L31" s="107" t="s">
        <v>491</v>
      </c>
      <c r="M31" s="226" t="s">
        <v>610</v>
      </c>
      <c r="N31" s="87"/>
      <c r="O31" s="86"/>
      <c r="P31" s="85"/>
      <c r="Q31" s="85"/>
      <c r="R31" s="31" t="str">
        <f t="shared" si="4"/>
        <v/>
      </c>
      <c r="S31" s="31" t="str">
        <f t="shared" si="5"/>
        <v/>
      </c>
      <c r="T31" s="81" t="str">
        <f t="shared" si="6"/>
        <v/>
      </c>
      <c r="U31" s="87"/>
      <c r="V31" s="87"/>
      <c r="W31" s="87"/>
      <c r="X31" s="85"/>
      <c r="Y31" s="85"/>
      <c r="Z31" s="31" t="str">
        <f t="shared" si="7"/>
        <v/>
      </c>
      <c r="AA31" s="31" t="str">
        <f t="shared" si="8"/>
        <v/>
      </c>
      <c r="AB31" s="81" t="str">
        <f t="shared" si="9"/>
        <v/>
      </c>
    </row>
    <row r="32" spans="2:28" ht="130.19999999999999" customHeight="1" x14ac:dyDescent="0.25">
      <c r="B32" s="176" t="s">
        <v>104</v>
      </c>
      <c r="C32" s="136" t="s">
        <v>367</v>
      </c>
      <c r="D32" s="86"/>
      <c r="E32" s="86"/>
      <c r="F32" s="176" t="s">
        <v>104</v>
      </c>
      <c r="G32" s="109" t="s">
        <v>128</v>
      </c>
      <c r="H32" s="83" t="s">
        <v>585</v>
      </c>
      <c r="I32" s="85"/>
      <c r="J32" s="85"/>
      <c r="K32" s="84" t="str">
        <f t="shared" si="3"/>
        <v/>
      </c>
      <c r="L32" s="107" t="s">
        <v>492</v>
      </c>
      <c r="M32" s="226" t="s">
        <v>611</v>
      </c>
      <c r="N32" s="87"/>
      <c r="O32" s="86"/>
      <c r="P32" s="85"/>
      <c r="Q32" s="85"/>
      <c r="R32" s="31" t="str">
        <f t="shared" si="4"/>
        <v/>
      </c>
      <c r="S32" s="31" t="str">
        <f t="shared" si="5"/>
        <v/>
      </c>
      <c r="T32" s="81" t="str">
        <f t="shared" si="6"/>
        <v/>
      </c>
      <c r="U32" s="87"/>
      <c r="V32" s="87"/>
      <c r="W32" s="87"/>
      <c r="X32" s="85"/>
      <c r="Y32" s="85"/>
      <c r="Z32" s="31" t="str">
        <f t="shared" si="7"/>
        <v/>
      </c>
      <c r="AA32" s="31" t="str">
        <f t="shared" si="8"/>
        <v/>
      </c>
      <c r="AB32" s="81" t="str">
        <f t="shared" si="9"/>
        <v/>
      </c>
    </row>
    <row r="33" spans="2:28" ht="188.4" customHeight="1" x14ac:dyDescent="0.25">
      <c r="B33" s="176" t="s">
        <v>104</v>
      </c>
      <c r="C33" s="136" t="s">
        <v>368</v>
      </c>
      <c r="D33" s="86"/>
      <c r="E33" s="86"/>
      <c r="F33" s="176" t="s">
        <v>104</v>
      </c>
      <c r="G33" s="109" t="s">
        <v>129</v>
      </c>
      <c r="H33" s="83" t="s">
        <v>586</v>
      </c>
      <c r="I33" s="85"/>
      <c r="J33" s="85"/>
      <c r="K33" s="84" t="str">
        <f t="shared" si="3"/>
        <v/>
      </c>
      <c r="L33" s="107" t="s">
        <v>493</v>
      </c>
      <c r="M33" s="226" t="s">
        <v>710</v>
      </c>
      <c r="N33" s="87"/>
      <c r="O33" s="86"/>
      <c r="P33" s="85"/>
      <c r="Q33" s="85"/>
      <c r="R33" s="31" t="str">
        <f t="shared" si="4"/>
        <v/>
      </c>
      <c r="S33" s="31" t="str">
        <f t="shared" si="5"/>
        <v/>
      </c>
      <c r="T33" s="81" t="str">
        <f t="shared" si="6"/>
        <v/>
      </c>
      <c r="U33" s="87"/>
      <c r="V33" s="87"/>
      <c r="W33" s="87"/>
      <c r="X33" s="85"/>
      <c r="Y33" s="85"/>
      <c r="Z33" s="31" t="str">
        <f t="shared" si="7"/>
        <v/>
      </c>
      <c r="AA33" s="31" t="str">
        <f t="shared" si="8"/>
        <v/>
      </c>
      <c r="AB33" s="81" t="str">
        <f t="shared" si="9"/>
        <v/>
      </c>
    </row>
    <row r="34" spans="2:28" ht="114.6" customHeight="1" x14ac:dyDescent="0.25">
      <c r="B34" s="176" t="s">
        <v>104</v>
      </c>
      <c r="C34" s="136" t="s">
        <v>369</v>
      </c>
      <c r="D34" s="86"/>
      <c r="E34" s="86"/>
      <c r="F34" s="176" t="s">
        <v>104</v>
      </c>
      <c r="G34" s="109" t="s">
        <v>130</v>
      </c>
      <c r="H34" s="83" t="s">
        <v>587</v>
      </c>
      <c r="I34" s="85"/>
      <c r="J34" s="85"/>
      <c r="K34" s="84" t="str">
        <f t="shared" si="3"/>
        <v/>
      </c>
      <c r="L34" s="107" t="s">
        <v>494</v>
      </c>
      <c r="M34" s="227" t="s">
        <v>285</v>
      </c>
      <c r="N34" s="87"/>
      <c r="O34" s="86"/>
      <c r="P34" s="85"/>
      <c r="Q34" s="85"/>
      <c r="R34" s="31" t="str">
        <f t="shared" si="4"/>
        <v/>
      </c>
      <c r="S34" s="31" t="str">
        <f t="shared" si="5"/>
        <v/>
      </c>
      <c r="T34" s="81" t="str">
        <f t="shared" si="6"/>
        <v/>
      </c>
      <c r="U34" s="87"/>
      <c r="V34" s="87"/>
      <c r="W34" s="87"/>
      <c r="X34" s="85"/>
      <c r="Y34" s="85"/>
      <c r="Z34" s="31" t="str">
        <f t="shared" si="7"/>
        <v/>
      </c>
      <c r="AA34" s="31" t="str">
        <f t="shared" si="8"/>
        <v/>
      </c>
      <c r="AB34" s="81" t="str">
        <f t="shared" si="9"/>
        <v/>
      </c>
    </row>
    <row r="35" spans="2:28" ht="118.2" customHeight="1" x14ac:dyDescent="0.25">
      <c r="B35" s="176" t="s">
        <v>104</v>
      </c>
      <c r="C35" s="136" t="s">
        <v>370</v>
      </c>
      <c r="D35" s="86"/>
      <c r="E35" s="86"/>
      <c r="F35" s="176" t="s">
        <v>104</v>
      </c>
      <c r="G35" s="109" t="s">
        <v>131</v>
      </c>
      <c r="H35" s="83" t="s">
        <v>588</v>
      </c>
      <c r="I35" s="85"/>
      <c r="J35" s="85"/>
      <c r="K35" s="84" t="str">
        <f t="shared" si="3"/>
        <v/>
      </c>
      <c r="L35" s="107" t="s">
        <v>495</v>
      </c>
      <c r="M35" s="226" t="s">
        <v>612</v>
      </c>
      <c r="N35" s="87"/>
      <c r="O35" s="86"/>
      <c r="P35" s="85"/>
      <c r="Q35" s="85"/>
      <c r="R35" s="31" t="str">
        <f t="shared" si="4"/>
        <v/>
      </c>
      <c r="S35" s="31" t="str">
        <f t="shared" si="5"/>
        <v/>
      </c>
      <c r="T35" s="81" t="str">
        <f t="shared" si="6"/>
        <v/>
      </c>
      <c r="U35" s="87"/>
      <c r="V35" s="87"/>
      <c r="W35" s="87"/>
      <c r="X35" s="85"/>
      <c r="Y35" s="85"/>
      <c r="Z35" s="31" t="str">
        <f t="shared" si="7"/>
        <v/>
      </c>
      <c r="AA35" s="31" t="str">
        <f t="shared" si="8"/>
        <v/>
      </c>
      <c r="AB35" s="81" t="str">
        <f t="shared" si="9"/>
        <v/>
      </c>
    </row>
    <row r="36" spans="2:28" ht="174" customHeight="1" x14ac:dyDescent="0.25">
      <c r="B36" s="176" t="s">
        <v>104</v>
      </c>
      <c r="C36" s="136" t="s">
        <v>371</v>
      </c>
      <c r="D36" s="86"/>
      <c r="E36" s="86"/>
      <c r="F36" s="176" t="s">
        <v>104</v>
      </c>
      <c r="G36" s="109" t="s">
        <v>132</v>
      </c>
      <c r="H36" s="83" t="s">
        <v>589</v>
      </c>
      <c r="I36" s="85"/>
      <c r="J36" s="85"/>
      <c r="K36" s="84" t="str">
        <f t="shared" si="3"/>
        <v/>
      </c>
      <c r="L36" s="107" t="s">
        <v>496</v>
      </c>
      <c r="M36" s="226" t="s">
        <v>711</v>
      </c>
      <c r="N36" s="87"/>
      <c r="O36" s="86"/>
      <c r="P36" s="85"/>
      <c r="Q36" s="85"/>
      <c r="R36" s="31" t="str">
        <f t="shared" si="4"/>
        <v/>
      </c>
      <c r="S36" s="31" t="str">
        <f t="shared" si="5"/>
        <v/>
      </c>
      <c r="T36" s="81" t="str">
        <f t="shared" si="6"/>
        <v/>
      </c>
      <c r="U36" s="87"/>
      <c r="V36" s="87"/>
      <c r="W36" s="87"/>
      <c r="X36" s="85"/>
      <c r="Y36" s="85"/>
      <c r="Z36" s="31" t="str">
        <f t="shared" si="7"/>
        <v/>
      </c>
      <c r="AA36" s="31" t="str">
        <f t="shared" si="8"/>
        <v/>
      </c>
      <c r="AB36" s="81" t="str">
        <f t="shared" si="9"/>
        <v/>
      </c>
    </row>
    <row r="37" spans="2:28" ht="127.8" customHeight="1" x14ac:dyDescent="0.25">
      <c r="B37" s="176" t="s">
        <v>104</v>
      </c>
      <c r="C37" s="136" t="s">
        <v>372</v>
      </c>
      <c r="D37" s="86"/>
      <c r="E37" s="86"/>
      <c r="F37" s="176" t="s">
        <v>104</v>
      </c>
      <c r="G37" s="109" t="s">
        <v>133</v>
      </c>
      <c r="H37" s="83" t="s">
        <v>590</v>
      </c>
      <c r="I37" s="85"/>
      <c r="J37" s="85"/>
      <c r="K37" s="84" t="str">
        <f t="shared" si="3"/>
        <v/>
      </c>
      <c r="L37" s="107" t="s">
        <v>497</v>
      </c>
      <c r="M37" s="226" t="s">
        <v>613</v>
      </c>
      <c r="N37" s="87"/>
      <c r="O37" s="86"/>
      <c r="P37" s="85"/>
      <c r="Q37" s="85"/>
      <c r="R37" s="31" t="str">
        <f t="shared" si="4"/>
        <v/>
      </c>
      <c r="S37" s="31" t="str">
        <f t="shared" si="5"/>
        <v/>
      </c>
      <c r="T37" s="81" t="str">
        <f t="shared" si="6"/>
        <v/>
      </c>
      <c r="U37" s="87"/>
      <c r="V37" s="87"/>
      <c r="W37" s="87"/>
      <c r="X37" s="85"/>
      <c r="Y37" s="85"/>
      <c r="Z37" s="31" t="str">
        <f t="shared" si="7"/>
        <v/>
      </c>
      <c r="AA37" s="31" t="str">
        <f t="shared" si="8"/>
        <v/>
      </c>
      <c r="AB37" s="81" t="str">
        <f t="shared" si="9"/>
        <v/>
      </c>
    </row>
    <row r="38" spans="2:28" ht="252.6" customHeight="1" x14ac:dyDescent="0.25">
      <c r="B38" s="176" t="s">
        <v>104</v>
      </c>
      <c r="C38" s="136" t="s">
        <v>373</v>
      </c>
      <c r="D38" s="86"/>
      <c r="E38" s="86"/>
      <c r="F38" s="176" t="s">
        <v>104</v>
      </c>
      <c r="G38" s="109" t="s">
        <v>134</v>
      </c>
      <c r="H38" s="83" t="s">
        <v>596</v>
      </c>
      <c r="I38" s="85"/>
      <c r="J38" s="85"/>
      <c r="K38" s="84" t="str">
        <f t="shared" si="3"/>
        <v/>
      </c>
      <c r="L38" s="107" t="s">
        <v>498</v>
      </c>
      <c r="M38" s="226" t="s">
        <v>712</v>
      </c>
      <c r="N38" s="87"/>
      <c r="O38" s="86"/>
      <c r="P38" s="85"/>
      <c r="Q38" s="85"/>
      <c r="R38" s="31" t="str">
        <f t="shared" si="4"/>
        <v/>
      </c>
      <c r="S38" s="31" t="str">
        <f t="shared" si="5"/>
        <v/>
      </c>
      <c r="T38" s="81" t="str">
        <f t="shared" si="6"/>
        <v/>
      </c>
      <c r="U38" s="87"/>
      <c r="V38" s="87"/>
      <c r="W38" s="87"/>
      <c r="X38" s="85"/>
      <c r="Y38" s="85"/>
      <c r="Z38" s="31" t="str">
        <f t="shared" si="7"/>
        <v/>
      </c>
      <c r="AA38" s="31" t="str">
        <f t="shared" si="8"/>
        <v/>
      </c>
      <c r="AB38" s="81" t="str">
        <f t="shared" si="9"/>
        <v/>
      </c>
    </row>
    <row r="39" spans="2:28" ht="262.2" customHeight="1" x14ac:dyDescent="0.25">
      <c r="B39" s="176" t="s">
        <v>104</v>
      </c>
      <c r="C39" s="136" t="s">
        <v>374</v>
      </c>
      <c r="D39" s="86"/>
      <c r="E39" s="86"/>
      <c r="F39" s="176" t="s">
        <v>104</v>
      </c>
      <c r="G39" s="109" t="s">
        <v>135</v>
      </c>
      <c r="H39" s="83" t="s">
        <v>591</v>
      </c>
      <c r="I39" s="85"/>
      <c r="J39" s="85"/>
      <c r="K39" s="84" t="str">
        <f t="shared" si="3"/>
        <v/>
      </c>
      <c r="L39" s="107" t="s">
        <v>499</v>
      </c>
      <c r="M39" s="226" t="s">
        <v>713</v>
      </c>
      <c r="N39" s="87"/>
      <c r="O39" s="86"/>
      <c r="P39" s="85"/>
      <c r="Q39" s="85"/>
      <c r="R39" s="31" t="str">
        <f t="shared" si="4"/>
        <v/>
      </c>
      <c r="S39" s="31" t="str">
        <f t="shared" si="5"/>
        <v/>
      </c>
      <c r="T39" s="81" t="str">
        <f t="shared" si="6"/>
        <v/>
      </c>
      <c r="U39" s="87"/>
      <c r="V39" s="87"/>
      <c r="W39" s="87"/>
      <c r="X39" s="85"/>
      <c r="Y39" s="85"/>
      <c r="Z39" s="31" t="str">
        <f t="shared" si="7"/>
        <v/>
      </c>
      <c r="AA39" s="31" t="str">
        <f t="shared" si="8"/>
        <v/>
      </c>
      <c r="AB39" s="81" t="str">
        <f t="shared" si="9"/>
        <v/>
      </c>
    </row>
    <row r="40" spans="2:28" ht="81" customHeight="1" x14ac:dyDescent="0.25">
      <c r="B40" s="176" t="s">
        <v>104</v>
      </c>
      <c r="C40" s="136" t="s">
        <v>375</v>
      </c>
      <c r="D40" s="86"/>
      <c r="E40" s="86"/>
      <c r="F40" s="176" t="s">
        <v>104</v>
      </c>
      <c r="G40" s="109" t="s">
        <v>136</v>
      </c>
      <c r="H40" s="83" t="s">
        <v>592</v>
      </c>
      <c r="I40" s="85"/>
      <c r="J40" s="85"/>
      <c r="K40" s="84" t="str">
        <f t="shared" ref="K40" si="10">IF(OR(I40="",J40=""),"",I40*J40)</f>
        <v/>
      </c>
      <c r="L40" s="107" t="s">
        <v>500</v>
      </c>
      <c r="M40" s="226" t="s">
        <v>614</v>
      </c>
      <c r="N40" s="87"/>
      <c r="O40" s="86"/>
      <c r="P40" s="85"/>
      <c r="Q40" s="85"/>
      <c r="R40" s="31" t="str">
        <f t="shared" ref="R40" si="11">IF(ISNUMBER(I40),IF(I40+P40&gt;1,I40+P40,1),"")</f>
        <v/>
      </c>
      <c r="S40" s="31" t="str">
        <f t="shared" ref="S40" si="12">IF(ISNUMBER(J40),IF(J40+Q40&gt;1,J40+Q40,1),"")</f>
        <v/>
      </c>
      <c r="T40" s="81" t="str">
        <f t="shared" ref="T40" si="13">IF(OR(R40="",S40=""),"",R40*S40)</f>
        <v/>
      </c>
      <c r="U40" s="87"/>
      <c r="V40" s="87"/>
      <c r="W40" s="87"/>
      <c r="X40" s="85"/>
      <c r="Y40" s="85"/>
      <c r="Z40" s="31" t="str">
        <f t="shared" ref="Z40" si="14">IF(ISNUMBER($R40),IF($R40+X40&gt;1,$R40+X40,1),"")</f>
        <v/>
      </c>
      <c r="AA40" s="31" t="str">
        <f t="shared" ref="AA40" si="15">IF(ISNUMBER($S40),IF($S40+Y40&gt;1,$S40+Y40,1),"")</f>
        <v/>
      </c>
      <c r="AB40" s="81" t="str">
        <f t="shared" ref="AB40" si="16">IF(OR(Z40="",AA40=""),"",Z40*AA40)</f>
        <v/>
      </c>
    </row>
    <row r="41" spans="2:28" ht="409.6" customHeight="1" x14ac:dyDescent="0.25">
      <c r="B41" s="176" t="s">
        <v>104</v>
      </c>
      <c r="C41" s="136" t="s">
        <v>594</v>
      </c>
      <c r="D41" s="86"/>
      <c r="E41" s="86"/>
      <c r="F41" s="176" t="s">
        <v>104</v>
      </c>
      <c r="G41" s="109" t="s">
        <v>455</v>
      </c>
      <c r="H41" s="144" t="str">
        <f>IFERROR(VLOOKUP(H9,Aux!A:B,2,0),"")</f>
        <v/>
      </c>
      <c r="I41" s="85"/>
      <c r="J41" s="85"/>
      <c r="K41" s="84" t="str">
        <f t="shared" si="3"/>
        <v/>
      </c>
      <c r="L41" s="107" t="s">
        <v>501</v>
      </c>
      <c r="M41" s="226" t="s">
        <v>615</v>
      </c>
      <c r="N41" s="87"/>
      <c r="O41" s="86"/>
      <c r="P41" s="85"/>
      <c r="Q41" s="85"/>
      <c r="R41" s="31" t="str">
        <f t="shared" ref="R41" si="17">IF(ISNUMBER(I41),IF(I41+P41&gt;1,I41+P41,1),"")</f>
        <v/>
      </c>
      <c r="S41" s="31" t="str">
        <f t="shared" ref="S41" si="18">IF(ISNUMBER(J41),IF(J41+Q41&gt;1,J41+Q41,1),"")</f>
        <v/>
      </c>
      <c r="T41" s="81" t="str">
        <f t="shared" ref="T41" si="19">IF(OR(R41="",S41=""),"",R41*S41)</f>
        <v/>
      </c>
      <c r="U41" s="87"/>
      <c r="V41" s="87"/>
      <c r="W41" s="87"/>
      <c r="X41" s="85"/>
      <c r="Y41" s="85"/>
      <c r="Z41" s="31" t="str">
        <f t="shared" ref="Z41" si="20">IF(ISNUMBER($R41),IF($R41+X41&gt;1,$R41+X41,1),"")</f>
        <v/>
      </c>
      <c r="AA41" s="31" t="str">
        <f t="shared" ref="AA41" si="21">IF(ISNUMBER($S41),IF($S41+Y41&gt;1,$S41+Y41,1),"")</f>
        <v/>
      </c>
      <c r="AB41" s="81" t="str">
        <f t="shared" ref="AB41" si="22">IF(OR(Z41="",AA41=""),"",Z41*AA41)</f>
        <v/>
      </c>
    </row>
    <row r="42" spans="2:28" s="88" customFormat="1" ht="72" customHeight="1" x14ac:dyDescent="0.25">
      <c r="B42" s="86" t="s">
        <v>104</v>
      </c>
      <c r="C42" s="87" t="s">
        <v>593</v>
      </c>
      <c r="D42" s="86"/>
      <c r="E42" s="86"/>
      <c r="F42" s="86" t="s">
        <v>104</v>
      </c>
      <c r="G42" s="197" t="s">
        <v>376</v>
      </c>
      <c r="H42" s="87" t="s">
        <v>96</v>
      </c>
      <c r="I42" s="85"/>
      <c r="J42" s="85"/>
      <c r="K42" s="195" t="str">
        <f t="shared" si="3"/>
        <v/>
      </c>
      <c r="L42" s="198" t="s">
        <v>502</v>
      </c>
      <c r="M42" s="87" t="s">
        <v>97</v>
      </c>
      <c r="N42" s="87"/>
      <c r="O42" s="86"/>
      <c r="P42" s="85"/>
      <c r="Q42" s="85"/>
      <c r="R42" s="94" t="str">
        <f t="shared" si="4"/>
        <v/>
      </c>
      <c r="S42" s="94" t="str">
        <f t="shared" si="5"/>
        <v/>
      </c>
      <c r="T42" s="196" t="str">
        <f t="shared" si="6"/>
        <v/>
      </c>
      <c r="U42" s="87" t="s">
        <v>97</v>
      </c>
      <c r="V42" s="87"/>
      <c r="W42" s="87"/>
      <c r="X42" s="85"/>
      <c r="Y42" s="85"/>
      <c r="Z42" s="94" t="str">
        <f t="shared" si="7"/>
        <v/>
      </c>
      <c r="AA42" s="94" t="str">
        <f t="shared" si="8"/>
        <v/>
      </c>
      <c r="AB42" s="196" t="str">
        <f t="shared" si="9"/>
        <v/>
      </c>
    </row>
    <row r="43" spans="2:28" s="88" customFormat="1" ht="72" customHeight="1" x14ac:dyDescent="0.25">
      <c r="B43" s="86" t="s">
        <v>104</v>
      </c>
      <c r="C43" s="87" t="s">
        <v>593</v>
      </c>
      <c r="D43" s="86"/>
      <c r="E43" s="86"/>
      <c r="F43" s="86" t="s">
        <v>104</v>
      </c>
      <c r="G43" s="197" t="s">
        <v>376</v>
      </c>
      <c r="H43" s="87" t="s">
        <v>96</v>
      </c>
      <c r="I43" s="85"/>
      <c r="J43" s="85"/>
      <c r="K43" s="195" t="str">
        <f t="shared" si="3"/>
        <v/>
      </c>
      <c r="L43" s="198" t="s">
        <v>502</v>
      </c>
      <c r="M43" s="87" t="s">
        <v>97</v>
      </c>
      <c r="N43" s="87"/>
      <c r="O43" s="86"/>
      <c r="P43" s="85"/>
      <c r="Q43" s="85"/>
      <c r="R43" s="94" t="str">
        <f t="shared" si="4"/>
        <v/>
      </c>
      <c r="S43" s="94" t="str">
        <f t="shared" si="5"/>
        <v/>
      </c>
      <c r="T43" s="196" t="str">
        <f t="shared" si="6"/>
        <v/>
      </c>
      <c r="U43" s="87" t="s">
        <v>97</v>
      </c>
      <c r="V43" s="87"/>
      <c r="W43" s="87"/>
      <c r="X43" s="85"/>
      <c r="Y43" s="85"/>
      <c r="Z43" s="94" t="str">
        <f t="shared" si="7"/>
        <v/>
      </c>
      <c r="AA43" s="94" t="str">
        <f t="shared" si="8"/>
        <v/>
      </c>
      <c r="AB43" s="196" t="str">
        <f t="shared" si="9"/>
        <v/>
      </c>
    </row>
    <row r="44" spans="2:28" ht="222" customHeight="1" x14ac:dyDescent="0.25">
      <c r="B44" s="176" t="s">
        <v>137</v>
      </c>
      <c r="C44" s="136" t="s">
        <v>348</v>
      </c>
      <c r="D44" s="86"/>
      <c r="E44" s="86"/>
      <c r="F44" s="176" t="s">
        <v>137</v>
      </c>
      <c r="G44" s="115" t="s">
        <v>141</v>
      </c>
      <c r="H44" s="83" t="s">
        <v>460</v>
      </c>
      <c r="I44" s="85"/>
      <c r="J44" s="85"/>
      <c r="K44" s="84" t="str">
        <f t="shared" si="3"/>
        <v/>
      </c>
      <c r="L44" s="117" t="s">
        <v>290</v>
      </c>
      <c r="M44" s="225" t="s">
        <v>289</v>
      </c>
      <c r="N44" s="87"/>
      <c r="O44" s="86"/>
      <c r="P44" s="85"/>
      <c r="Q44" s="85"/>
      <c r="R44" s="31" t="str">
        <f t="shared" si="4"/>
        <v/>
      </c>
      <c r="S44" s="31" t="str">
        <f t="shared" si="5"/>
        <v/>
      </c>
      <c r="T44" s="81" t="str">
        <f t="shared" si="6"/>
        <v/>
      </c>
      <c r="U44" s="87"/>
      <c r="V44" s="87"/>
      <c r="W44" s="87"/>
      <c r="X44" s="85"/>
      <c r="Y44" s="85"/>
      <c r="Z44" s="31" t="str">
        <f t="shared" si="7"/>
        <v/>
      </c>
      <c r="AA44" s="31" t="str">
        <f t="shared" si="8"/>
        <v/>
      </c>
      <c r="AB44" s="81" t="str">
        <f t="shared" si="9"/>
        <v/>
      </c>
    </row>
    <row r="45" spans="2:28" ht="48" x14ac:dyDescent="0.25">
      <c r="B45" s="176" t="s">
        <v>137</v>
      </c>
      <c r="C45" s="136" t="s">
        <v>349</v>
      </c>
      <c r="D45" s="86"/>
      <c r="E45" s="86"/>
      <c r="F45" s="176" t="s">
        <v>137</v>
      </c>
      <c r="G45" s="115" t="s">
        <v>142</v>
      </c>
      <c r="H45" s="83" t="s">
        <v>579</v>
      </c>
      <c r="I45" s="85"/>
      <c r="J45" s="85"/>
      <c r="K45" s="84" t="str">
        <f t="shared" si="3"/>
        <v/>
      </c>
      <c r="L45" s="117" t="s">
        <v>291</v>
      </c>
      <c r="M45" s="225" t="s">
        <v>580</v>
      </c>
      <c r="N45" s="87"/>
      <c r="O45" s="86"/>
      <c r="P45" s="85"/>
      <c r="Q45" s="85"/>
      <c r="R45" s="31" t="str">
        <f t="shared" si="4"/>
        <v/>
      </c>
      <c r="S45" s="31" t="str">
        <f t="shared" si="5"/>
        <v/>
      </c>
      <c r="T45" s="81" t="str">
        <f t="shared" si="6"/>
        <v/>
      </c>
      <c r="U45" s="87"/>
      <c r="V45" s="87"/>
      <c r="W45" s="87"/>
      <c r="X45" s="85"/>
      <c r="Y45" s="85"/>
      <c r="Z45" s="31" t="str">
        <f t="shared" si="7"/>
        <v/>
      </c>
      <c r="AA45" s="31" t="str">
        <f t="shared" si="8"/>
        <v/>
      </c>
      <c r="AB45" s="81" t="str">
        <f t="shared" si="9"/>
        <v/>
      </c>
    </row>
    <row r="46" spans="2:28" ht="60" x14ac:dyDescent="0.25">
      <c r="B46" s="176" t="s">
        <v>137</v>
      </c>
      <c r="C46" s="136" t="s">
        <v>350</v>
      </c>
      <c r="D46" s="86"/>
      <c r="E46" s="86"/>
      <c r="F46" s="176" t="s">
        <v>137</v>
      </c>
      <c r="G46" s="115" t="s">
        <v>143</v>
      </c>
      <c r="H46" s="148" t="s">
        <v>108</v>
      </c>
      <c r="I46" s="85"/>
      <c r="J46" s="85"/>
      <c r="K46" s="84" t="str">
        <f t="shared" si="3"/>
        <v/>
      </c>
      <c r="L46" s="117" t="s">
        <v>292</v>
      </c>
      <c r="M46" s="225" t="s">
        <v>287</v>
      </c>
      <c r="N46" s="87"/>
      <c r="O46" s="86"/>
      <c r="P46" s="85"/>
      <c r="Q46" s="85"/>
      <c r="R46" s="31" t="str">
        <f t="shared" si="4"/>
        <v/>
      </c>
      <c r="S46" s="31" t="str">
        <f t="shared" si="5"/>
        <v/>
      </c>
      <c r="T46" s="81" t="str">
        <f t="shared" si="6"/>
        <v/>
      </c>
      <c r="U46" s="87"/>
      <c r="V46" s="87"/>
      <c r="W46" s="87"/>
      <c r="X46" s="85"/>
      <c r="Y46" s="85"/>
      <c r="Z46" s="31" t="str">
        <f t="shared" si="7"/>
        <v/>
      </c>
      <c r="AA46" s="31" t="str">
        <f t="shared" si="8"/>
        <v/>
      </c>
      <c r="AB46" s="81" t="str">
        <f t="shared" si="9"/>
        <v/>
      </c>
    </row>
    <row r="47" spans="2:28" ht="60" x14ac:dyDescent="0.25">
      <c r="B47" s="176" t="s">
        <v>137</v>
      </c>
      <c r="C47" s="136" t="s">
        <v>351</v>
      </c>
      <c r="D47" s="86"/>
      <c r="E47" s="86"/>
      <c r="F47" s="176" t="s">
        <v>137</v>
      </c>
      <c r="G47" s="115" t="s">
        <v>144</v>
      </c>
      <c r="H47" s="148" t="s">
        <v>461</v>
      </c>
      <c r="I47" s="85"/>
      <c r="J47" s="85"/>
      <c r="K47" s="84" t="str">
        <f t="shared" si="3"/>
        <v/>
      </c>
      <c r="L47" s="117" t="s">
        <v>293</v>
      </c>
      <c r="M47" s="225" t="s">
        <v>288</v>
      </c>
      <c r="N47" s="87"/>
      <c r="O47" s="86"/>
      <c r="P47" s="85"/>
      <c r="Q47" s="85"/>
      <c r="R47" s="31" t="str">
        <f t="shared" si="4"/>
        <v/>
      </c>
      <c r="S47" s="31" t="str">
        <f t="shared" si="5"/>
        <v/>
      </c>
      <c r="T47" s="81" t="str">
        <f t="shared" si="6"/>
        <v/>
      </c>
      <c r="U47" s="87"/>
      <c r="V47" s="87"/>
      <c r="W47" s="87"/>
      <c r="X47" s="85"/>
      <c r="Y47" s="85"/>
      <c r="Z47" s="31" t="str">
        <f t="shared" si="7"/>
        <v/>
      </c>
      <c r="AA47" s="31" t="str">
        <f t="shared" si="8"/>
        <v/>
      </c>
      <c r="AB47" s="81" t="str">
        <f t="shared" si="9"/>
        <v/>
      </c>
    </row>
    <row r="48" spans="2:28" ht="41.4" x14ac:dyDescent="0.25">
      <c r="B48" s="176" t="s">
        <v>137</v>
      </c>
      <c r="C48" s="136" t="s">
        <v>352</v>
      </c>
      <c r="D48" s="86"/>
      <c r="E48" s="86"/>
      <c r="F48" s="176" t="s">
        <v>137</v>
      </c>
      <c r="G48" s="115" t="s">
        <v>145</v>
      </c>
      <c r="H48" s="83" t="s">
        <v>581</v>
      </c>
      <c r="I48" s="85"/>
      <c r="J48" s="85"/>
      <c r="K48" s="84" t="str">
        <f t="shared" si="3"/>
        <v/>
      </c>
      <c r="L48" s="117" t="s">
        <v>294</v>
      </c>
      <c r="M48" s="226" t="s">
        <v>282</v>
      </c>
      <c r="N48" s="87"/>
      <c r="O48" s="86"/>
      <c r="P48" s="85"/>
      <c r="Q48" s="85"/>
      <c r="R48" s="31" t="str">
        <f t="shared" si="4"/>
        <v/>
      </c>
      <c r="S48" s="31" t="str">
        <f t="shared" si="5"/>
        <v/>
      </c>
      <c r="T48" s="81" t="str">
        <f t="shared" si="6"/>
        <v/>
      </c>
      <c r="U48" s="87"/>
      <c r="V48" s="87"/>
      <c r="W48" s="87"/>
      <c r="X48" s="85"/>
      <c r="Y48" s="85"/>
      <c r="Z48" s="31" t="str">
        <f t="shared" si="7"/>
        <v/>
      </c>
      <c r="AA48" s="31" t="str">
        <f t="shared" si="8"/>
        <v/>
      </c>
      <c r="AB48" s="81" t="str">
        <f t="shared" si="9"/>
        <v/>
      </c>
    </row>
    <row r="49" spans="2:28" ht="36" x14ac:dyDescent="0.25">
      <c r="B49" s="176" t="s">
        <v>137</v>
      </c>
      <c r="C49" s="136" t="s">
        <v>353</v>
      </c>
      <c r="D49" s="86"/>
      <c r="E49" s="86"/>
      <c r="F49" s="176" t="s">
        <v>137</v>
      </c>
      <c r="G49" s="115" t="s">
        <v>146</v>
      </c>
      <c r="H49" s="83" t="s">
        <v>462</v>
      </c>
      <c r="I49" s="85"/>
      <c r="J49" s="85"/>
      <c r="K49" s="84" t="str">
        <f t="shared" si="3"/>
        <v/>
      </c>
      <c r="L49" s="117" t="s">
        <v>295</v>
      </c>
      <c r="M49" s="226" t="s">
        <v>603</v>
      </c>
      <c r="N49" s="87"/>
      <c r="O49" s="86"/>
      <c r="P49" s="85"/>
      <c r="Q49" s="85"/>
      <c r="R49" s="31" t="str">
        <f t="shared" si="4"/>
        <v/>
      </c>
      <c r="S49" s="31" t="str">
        <f t="shared" si="5"/>
        <v/>
      </c>
      <c r="T49" s="81" t="str">
        <f t="shared" si="6"/>
        <v/>
      </c>
      <c r="U49" s="87"/>
      <c r="V49" s="87"/>
      <c r="W49" s="87"/>
      <c r="X49" s="85"/>
      <c r="Y49" s="85"/>
      <c r="Z49" s="31" t="str">
        <f t="shared" si="7"/>
        <v/>
      </c>
      <c r="AA49" s="31" t="str">
        <f t="shared" si="8"/>
        <v/>
      </c>
      <c r="AB49" s="81" t="str">
        <f t="shared" si="9"/>
        <v/>
      </c>
    </row>
    <row r="50" spans="2:28" ht="36" x14ac:dyDescent="0.25">
      <c r="B50" s="176" t="s">
        <v>137</v>
      </c>
      <c r="C50" s="136" t="s">
        <v>354</v>
      </c>
      <c r="D50" s="86"/>
      <c r="E50" s="86"/>
      <c r="F50" s="176" t="s">
        <v>137</v>
      </c>
      <c r="G50" s="115" t="s">
        <v>147</v>
      </c>
      <c r="H50" s="83" t="s">
        <v>463</v>
      </c>
      <c r="I50" s="85"/>
      <c r="J50" s="85"/>
      <c r="K50" s="84" t="str">
        <f t="shared" si="3"/>
        <v/>
      </c>
      <c r="L50" s="117" t="s">
        <v>296</v>
      </c>
      <c r="M50" s="226" t="s">
        <v>282</v>
      </c>
      <c r="N50" s="87"/>
      <c r="O50" s="86"/>
      <c r="P50" s="85"/>
      <c r="Q50" s="85"/>
      <c r="R50" s="31" t="str">
        <f t="shared" si="4"/>
        <v/>
      </c>
      <c r="S50" s="31" t="str">
        <f t="shared" si="5"/>
        <v/>
      </c>
      <c r="T50" s="81" t="str">
        <f t="shared" si="6"/>
        <v/>
      </c>
      <c r="U50" s="87"/>
      <c r="V50" s="87"/>
      <c r="W50" s="87"/>
      <c r="X50" s="85"/>
      <c r="Y50" s="85"/>
      <c r="Z50" s="31" t="str">
        <f t="shared" si="7"/>
        <v/>
      </c>
      <c r="AA50" s="31" t="str">
        <f t="shared" si="8"/>
        <v/>
      </c>
      <c r="AB50" s="81" t="str">
        <f t="shared" si="9"/>
        <v/>
      </c>
    </row>
    <row r="51" spans="2:28" ht="27.6" x14ac:dyDescent="0.25">
      <c r="B51" s="176" t="s">
        <v>137</v>
      </c>
      <c r="C51" s="136" t="s">
        <v>355</v>
      </c>
      <c r="D51" s="86"/>
      <c r="E51" s="86"/>
      <c r="F51" s="176" t="s">
        <v>137</v>
      </c>
      <c r="G51" s="115" t="s">
        <v>148</v>
      </c>
      <c r="H51" s="83" t="s">
        <v>464</v>
      </c>
      <c r="I51" s="85"/>
      <c r="J51" s="85"/>
      <c r="K51" s="84" t="str">
        <f t="shared" si="3"/>
        <v/>
      </c>
      <c r="L51" s="117" t="s">
        <v>297</v>
      </c>
      <c r="M51" s="226" t="s">
        <v>284</v>
      </c>
      <c r="N51" s="87"/>
      <c r="O51" s="86"/>
      <c r="P51" s="85"/>
      <c r="Q51" s="85"/>
      <c r="R51" s="31" t="str">
        <f t="shared" si="4"/>
        <v/>
      </c>
      <c r="S51" s="31" t="str">
        <f t="shared" si="5"/>
        <v/>
      </c>
      <c r="T51" s="81" t="str">
        <f t="shared" si="6"/>
        <v/>
      </c>
      <c r="U51" s="87"/>
      <c r="V51" s="87"/>
      <c r="W51" s="87"/>
      <c r="X51" s="85"/>
      <c r="Y51" s="85"/>
      <c r="Z51" s="31" t="str">
        <f t="shared" si="7"/>
        <v/>
      </c>
      <c r="AA51" s="31" t="str">
        <f t="shared" si="8"/>
        <v/>
      </c>
      <c r="AB51" s="81" t="str">
        <f t="shared" si="9"/>
        <v/>
      </c>
    </row>
    <row r="52" spans="2:28" ht="36" x14ac:dyDescent="0.25">
      <c r="B52" s="176" t="s">
        <v>137</v>
      </c>
      <c r="C52" s="136" t="s">
        <v>356</v>
      </c>
      <c r="D52" s="86"/>
      <c r="E52" s="86"/>
      <c r="F52" s="176" t="s">
        <v>137</v>
      </c>
      <c r="G52" s="115" t="s">
        <v>149</v>
      </c>
      <c r="H52" s="83" t="s">
        <v>582</v>
      </c>
      <c r="I52" s="85"/>
      <c r="J52" s="85"/>
      <c r="K52" s="84" t="str">
        <f t="shared" si="3"/>
        <v/>
      </c>
      <c r="L52" s="117" t="s">
        <v>298</v>
      </c>
      <c r="M52" s="226" t="s">
        <v>283</v>
      </c>
      <c r="N52" s="87"/>
      <c r="O52" s="86"/>
      <c r="P52" s="85"/>
      <c r="Q52" s="85"/>
      <c r="R52" s="31" t="str">
        <f t="shared" si="4"/>
        <v/>
      </c>
      <c r="S52" s="31" t="str">
        <f t="shared" si="5"/>
        <v/>
      </c>
      <c r="T52" s="81" t="str">
        <f t="shared" si="6"/>
        <v/>
      </c>
      <c r="U52" s="87"/>
      <c r="V52" s="87"/>
      <c r="W52" s="87"/>
      <c r="X52" s="85"/>
      <c r="Y52" s="85"/>
      <c r="Z52" s="31" t="str">
        <f t="shared" si="7"/>
        <v/>
      </c>
      <c r="AA52" s="31" t="str">
        <f t="shared" si="8"/>
        <v/>
      </c>
      <c r="AB52" s="81" t="str">
        <f t="shared" si="9"/>
        <v/>
      </c>
    </row>
    <row r="53" spans="2:28" ht="48" x14ac:dyDescent="0.25">
      <c r="B53" s="176" t="s">
        <v>137</v>
      </c>
      <c r="C53" s="136" t="s">
        <v>357</v>
      </c>
      <c r="D53" s="86"/>
      <c r="E53" s="86"/>
      <c r="F53" s="176" t="s">
        <v>137</v>
      </c>
      <c r="G53" s="115" t="s">
        <v>150</v>
      </c>
      <c r="H53" s="83" t="s">
        <v>107</v>
      </c>
      <c r="I53" s="85"/>
      <c r="J53" s="85"/>
      <c r="K53" s="84" t="str">
        <f t="shared" si="3"/>
        <v/>
      </c>
      <c r="L53" s="117" t="s">
        <v>299</v>
      </c>
      <c r="M53" s="226" t="s">
        <v>714</v>
      </c>
      <c r="N53" s="87"/>
      <c r="O53" s="86"/>
      <c r="P53" s="85"/>
      <c r="Q53" s="85"/>
      <c r="R53" s="31" t="str">
        <f t="shared" si="4"/>
        <v/>
      </c>
      <c r="S53" s="31" t="str">
        <f t="shared" si="5"/>
        <v/>
      </c>
      <c r="T53" s="81" t="str">
        <f t="shared" si="6"/>
        <v/>
      </c>
      <c r="U53" s="87"/>
      <c r="V53" s="87"/>
      <c r="W53" s="87"/>
      <c r="X53" s="85"/>
      <c r="Y53" s="85"/>
      <c r="Z53" s="31" t="str">
        <f t="shared" si="7"/>
        <v/>
      </c>
      <c r="AA53" s="31" t="str">
        <f t="shared" si="8"/>
        <v/>
      </c>
      <c r="AB53" s="81" t="str">
        <f t="shared" si="9"/>
        <v/>
      </c>
    </row>
    <row r="54" spans="2:28" ht="24" x14ac:dyDescent="0.25">
      <c r="B54" s="176" t="s">
        <v>137</v>
      </c>
      <c r="C54" s="136" t="s">
        <v>358</v>
      </c>
      <c r="D54" s="86"/>
      <c r="E54" s="86"/>
      <c r="F54" s="176" t="s">
        <v>137</v>
      </c>
      <c r="G54" s="115" t="s">
        <v>151</v>
      </c>
      <c r="H54" s="83" t="s">
        <v>465</v>
      </c>
      <c r="I54" s="85"/>
      <c r="J54" s="85"/>
      <c r="K54" s="84" t="str">
        <f t="shared" si="3"/>
        <v/>
      </c>
      <c r="L54" s="117" t="s">
        <v>300</v>
      </c>
      <c r="M54" s="226" t="s">
        <v>608</v>
      </c>
      <c r="N54" s="87"/>
      <c r="O54" s="86"/>
      <c r="P54" s="85"/>
      <c r="Q54" s="85"/>
      <c r="R54" s="31" t="str">
        <f t="shared" si="4"/>
        <v/>
      </c>
      <c r="S54" s="31" t="str">
        <f t="shared" si="5"/>
        <v/>
      </c>
      <c r="T54" s="81" t="str">
        <f t="shared" si="6"/>
        <v/>
      </c>
      <c r="U54" s="87"/>
      <c r="V54" s="87"/>
      <c r="W54" s="87"/>
      <c r="X54" s="85"/>
      <c r="Y54" s="85"/>
      <c r="Z54" s="31" t="str">
        <f t="shared" si="7"/>
        <v/>
      </c>
      <c r="AA54" s="31" t="str">
        <f t="shared" si="8"/>
        <v/>
      </c>
      <c r="AB54" s="81" t="str">
        <f t="shared" si="9"/>
        <v/>
      </c>
    </row>
    <row r="55" spans="2:28" ht="27.6" x14ac:dyDescent="0.25">
      <c r="B55" s="176" t="s">
        <v>137</v>
      </c>
      <c r="C55" s="136" t="s">
        <v>359</v>
      </c>
      <c r="D55" s="86"/>
      <c r="E55" s="86"/>
      <c r="F55" s="176" t="s">
        <v>137</v>
      </c>
      <c r="G55" s="115" t="s">
        <v>152</v>
      </c>
      <c r="H55" s="83" t="s">
        <v>583</v>
      </c>
      <c r="I55" s="85"/>
      <c r="J55" s="85"/>
      <c r="K55" s="84" t="str">
        <f t="shared" si="3"/>
        <v/>
      </c>
      <c r="L55" s="117" t="s">
        <v>301</v>
      </c>
      <c r="M55" s="226" t="s">
        <v>604</v>
      </c>
      <c r="N55" s="87"/>
      <c r="O55" s="86"/>
      <c r="P55" s="85"/>
      <c r="Q55" s="85"/>
      <c r="R55" s="31" t="str">
        <f t="shared" si="4"/>
        <v/>
      </c>
      <c r="S55" s="31" t="str">
        <f t="shared" si="5"/>
        <v/>
      </c>
      <c r="T55" s="81" t="str">
        <f t="shared" si="6"/>
        <v/>
      </c>
      <c r="U55" s="87"/>
      <c r="V55" s="87"/>
      <c r="W55" s="87"/>
      <c r="X55" s="85"/>
      <c r="Y55" s="85"/>
      <c r="Z55" s="31" t="str">
        <f t="shared" si="7"/>
        <v/>
      </c>
      <c r="AA55" s="31" t="str">
        <f t="shared" si="8"/>
        <v/>
      </c>
      <c r="AB55" s="81" t="str">
        <f t="shared" si="9"/>
        <v/>
      </c>
    </row>
    <row r="56" spans="2:28" ht="36" x14ac:dyDescent="0.25">
      <c r="B56" s="176" t="s">
        <v>137</v>
      </c>
      <c r="C56" s="136" t="s">
        <v>360</v>
      </c>
      <c r="D56" s="86"/>
      <c r="E56" s="86"/>
      <c r="F56" s="176" t="s">
        <v>137</v>
      </c>
      <c r="G56" s="115" t="s">
        <v>153</v>
      </c>
      <c r="H56" s="83" t="s">
        <v>466</v>
      </c>
      <c r="I56" s="85"/>
      <c r="J56" s="85"/>
      <c r="K56" s="84" t="str">
        <f t="shared" si="3"/>
        <v/>
      </c>
      <c r="L56" s="117" t="s">
        <v>302</v>
      </c>
      <c r="M56" s="226" t="s">
        <v>715</v>
      </c>
      <c r="N56" s="87"/>
      <c r="O56" s="86"/>
      <c r="P56" s="85"/>
      <c r="Q56" s="85"/>
      <c r="R56" s="31" t="str">
        <f t="shared" si="4"/>
        <v/>
      </c>
      <c r="S56" s="31" t="str">
        <f t="shared" si="5"/>
        <v/>
      </c>
      <c r="T56" s="81" t="str">
        <f t="shared" si="6"/>
        <v/>
      </c>
      <c r="U56" s="87"/>
      <c r="V56" s="87"/>
      <c r="W56" s="87"/>
      <c r="X56" s="85"/>
      <c r="Y56" s="85"/>
      <c r="Z56" s="31" t="str">
        <f t="shared" si="7"/>
        <v/>
      </c>
      <c r="AA56" s="31" t="str">
        <f t="shared" si="8"/>
        <v/>
      </c>
      <c r="AB56" s="81" t="str">
        <f t="shared" si="9"/>
        <v/>
      </c>
    </row>
    <row r="57" spans="2:28" ht="27.6" x14ac:dyDescent="0.25">
      <c r="B57" s="176" t="s">
        <v>137</v>
      </c>
      <c r="C57" s="136" t="s">
        <v>361</v>
      </c>
      <c r="D57" s="86"/>
      <c r="E57" s="86"/>
      <c r="F57" s="176" t="s">
        <v>137</v>
      </c>
      <c r="G57" s="115" t="s">
        <v>154</v>
      </c>
      <c r="H57" s="83" t="s">
        <v>467</v>
      </c>
      <c r="I57" s="85"/>
      <c r="J57" s="85"/>
      <c r="K57" s="84" t="str">
        <f t="shared" si="3"/>
        <v/>
      </c>
      <c r="L57" s="117" t="s">
        <v>303</v>
      </c>
      <c r="M57" s="226" t="s">
        <v>607</v>
      </c>
      <c r="N57" s="87"/>
      <c r="O57" s="86"/>
      <c r="P57" s="85"/>
      <c r="Q57" s="85"/>
      <c r="R57" s="31" t="str">
        <f t="shared" si="4"/>
        <v/>
      </c>
      <c r="S57" s="31" t="str">
        <f t="shared" si="5"/>
        <v/>
      </c>
      <c r="T57" s="81" t="str">
        <f t="shared" si="6"/>
        <v/>
      </c>
      <c r="U57" s="87"/>
      <c r="V57" s="87"/>
      <c r="W57" s="87"/>
      <c r="X57" s="85"/>
      <c r="Y57" s="85"/>
      <c r="Z57" s="31" t="str">
        <f t="shared" si="7"/>
        <v/>
      </c>
      <c r="AA57" s="31" t="str">
        <f t="shared" si="8"/>
        <v/>
      </c>
      <c r="AB57" s="81" t="str">
        <f t="shared" si="9"/>
        <v/>
      </c>
    </row>
    <row r="58" spans="2:28" ht="36" x14ac:dyDescent="0.25">
      <c r="B58" s="176" t="s">
        <v>137</v>
      </c>
      <c r="C58" s="136" t="s">
        <v>362</v>
      </c>
      <c r="D58" s="86"/>
      <c r="E58" s="86"/>
      <c r="F58" s="176" t="s">
        <v>137</v>
      </c>
      <c r="G58" s="115" t="s">
        <v>155</v>
      </c>
      <c r="H58" s="83" t="s">
        <v>584</v>
      </c>
      <c r="I58" s="85"/>
      <c r="J58" s="85"/>
      <c r="K58" s="84" t="str">
        <f t="shared" si="3"/>
        <v/>
      </c>
      <c r="L58" s="117" t="s">
        <v>304</v>
      </c>
      <c r="M58" s="226" t="s">
        <v>606</v>
      </c>
      <c r="N58" s="87"/>
      <c r="O58" s="86"/>
      <c r="P58" s="85"/>
      <c r="Q58" s="85"/>
      <c r="R58" s="31" t="str">
        <f t="shared" si="4"/>
        <v/>
      </c>
      <c r="S58" s="31" t="str">
        <f t="shared" si="5"/>
        <v/>
      </c>
      <c r="T58" s="81" t="str">
        <f t="shared" si="6"/>
        <v/>
      </c>
      <c r="U58" s="87"/>
      <c r="V58" s="87"/>
      <c r="W58" s="87"/>
      <c r="X58" s="85"/>
      <c r="Y58" s="85"/>
      <c r="Z58" s="31" t="str">
        <f t="shared" si="7"/>
        <v/>
      </c>
      <c r="AA58" s="31" t="str">
        <f t="shared" si="8"/>
        <v/>
      </c>
      <c r="AB58" s="81" t="str">
        <f t="shared" si="9"/>
        <v/>
      </c>
    </row>
    <row r="59" spans="2:28" ht="36" x14ac:dyDescent="0.25">
      <c r="B59" s="176" t="s">
        <v>137</v>
      </c>
      <c r="C59" s="136" t="s">
        <v>363</v>
      </c>
      <c r="D59" s="86"/>
      <c r="E59" s="86"/>
      <c r="F59" s="176" t="s">
        <v>137</v>
      </c>
      <c r="G59" s="115" t="s">
        <v>156</v>
      </c>
      <c r="H59" s="83" t="s">
        <v>468</v>
      </c>
      <c r="I59" s="85"/>
      <c r="J59" s="85"/>
      <c r="K59" s="84" t="str">
        <f t="shared" si="3"/>
        <v/>
      </c>
      <c r="L59" s="117" t="s">
        <v>305</v>
      </c>
      <c r="M59" s="226" t="s">
        <v>716</v>
      </c>
      <c r="N59" s="87"/>
      <c r="O59" s="86"/>
      <c r="P59" s="85"/>
      <c r="Q59" s="85"/>
      <c r="R59" s="31" t="str">
        <f t="shared" si="4"/>
        <v/>
      </c>
      <c r="S59" s="31" t="str">
        <f t="shared" si="5"/>
        <v/>
      </c>
      <c r="T59" s="81" t="str">
        <f t="shared" si="6"/>
        <v/>
      </c>
      <c r="U59" s="87"/>
      <c r="V59" s="87"/>
      <c r="W59" s="87"/>
      <c r="X59" s="85"/>
      <c r="Y59" s="85"/>
      <c r="Z59" s="31" t="str">
        <f t="shared" si="7"/>
        <v/>
      </c>
      <c r="AA59" s="31" t="str">
        <f t="shared" si="8"/>
        <v/>
      </c>
      <c r="AB59" s="81" t="str">
        <f t="shared" si="9"/>
        <v/>
      </c>
    </row>
    <row r="60" spans="2:28" ht="27.6" x14ac:dyDescent="0.25">
      <c r="B60" s="176" t="s">
        <v>137</v>
      </c>
      <c r="C60" s="136" t="s">
        <v>364</v>
      </c>
      <c r="D60" s="86"/>
      <c r="E60" s="86"/>
      <c r="F60" s="176" t="s">
        <v>137</v>
      </c>
      <c r="G60" s="115" t="s">
        <v>157</v>
      </c>
      <c r="H60" s="83" t="s">
        <v>469</v>
      </c>
      <c r="I60" s="85"/>
      <c r="J60" s="85"/>
      <c r="K60" s="84" t="str">
        <f t="shared" si="3"/>
        <v/>
      </c>
      <c r="L60" s="117" t="s">
        <v>306</v>
      </c>
      <c r="M60" s="226" t="s">
        <v>609</v>
      </c>
      <c r="N60" s="87"/>
      <c r="O60" s="86"/>
      <c r="P60" s="85"/>
      <c r="Q60" s="85"/>
      <c r="R60" s="31" t="str">
        <f t="shared" si="4"/>
        <v/>
      </c>
      <c r="S60" s="31" t="str">
        <f t="shared" si="5"/>
        <v/>
      </c>
      <c r="T60" s="81" t="str">
        <f t="shared" si="6"/>
        <v/>
      </c>
      <c r="U60" s="87"/>
      <c r="V60" s="87"/>
      <c r="W60" s="87"/>
      <c r="X60" s="85"/>
      <c r="Y60" s="85"/>
      <c r="Z60" s="31" t="str">
        <f t="shared" si="7"/>
        <v/>
      </c>
      <c r="AA60" s="31" t="str">
        <f t="shared" si="8"/>
        <v/>
      </c>
      <c r="AB60" s="81" t="str">
        <f t="shared" si="9"/>
        <v/>
      </c>
    </row>
    <row r="61" spans="2:28" ht="24" x14ac:dyDescent="0.25">
      <c r="B61" s="176" t="s">
        <v>137</v>
      </c>
      <c r="C61" s="136" t="s">
        <v>365</v>
      </c>
      <c r="D61" s="86"/>
      <c r="E61" s="86"/>
      <c r="F61" s="176" t="s">
        <v>137</v>
      </c>
      <c r="G61" s="115" t="s">
        <v>158</v>
      </c>
      <c r="H61" s="83" t="s">
        <v>595</v>
      </c>
      <c r="I61" s="85"/>
      <c r="J61" s="85"/>
      <c r="K61" s="84" t="str">
        <f t="shared" si="3"/>
        <v/>
      </c>
      <c r="L61" s="117" t="s">
        <v>307</v>
      </c>
      <c r="M61" s="226" t="s">
        <v>605</v>
      </c>
      <c r="N61" s="87"/>
      <c r="O61" s="86"/>
      <c r="P61" s="85"/>
      <c r="Q61" s="85"/>
      <c r="R61" s="31" t="str">
        <f t="shared" si="4"/>
        <v/>
      </c>
      <c r="S61" s="31" t="str">
        <f t="shared" si="5"/>
        <v/>
      </c>
      <c r="T61" s="81" t="str">
        <f t="shared" si="6"/>
        <v/>
      </c>
      <c r="U61" s="87"/>
      <c r="V61" s="87"/>
      <c r="W61" s="87"/>
      <c r="X61" s="85"/>
      <c r="Y61" s="85"/>
      <c r="Z61" s="31" t="str">
        <f t="shared" si="7"/>
        <v/>
      </c>
      <c r="AA61" s="31" t="str">
        <f t="shared" si="8"/>
        <v/>
      </c>
      <c r="AB61" s="81" t="str">
        <f t="shared" si="9"/>
        <v/>
      </c>
    </row>
    <row r="62" spans="2:28" ht="24" x14ac:dyDescent="0.25">
      <c r="B62" s="176" t="s">
        <v>137</v>
      </c>
      <c r="C62" s="136" t="s">
        <v>366</v>
      </c>
      <c r="D62" s="86"/>
      <c r="E62" s="86"/>
      <c r="F62" s="176" t="s">
        <v>137</v>
      </c>
      <c r="G62" s="115" t="s">
        <v>159</v>
      </c>
      <c r="H62" s="83" t="s">
        <v>470</v>
      </c>
      <c r="I62" s="85"/>
      <c r="J62" s="85"/>
      <c r="K62" s="84" t="str">
        <f t="shared" si="3"/>
        <v/>
      </c>
      <c r="L62" s="117" t="s">
        <v>308</v>
      </c>
      <c r="M62" s="226" t="s">
        <v>610</v>
      </c>
      <c r="N62" s="87"/>
      <c r="O62" s="86"/>
      <c r="P62" s="85"/>
      <c r="Q62" s="85"/>
      <c r="R62" s="31" t="str">
        <f t="shared" si="4"/>
        <v/>
      </c>
      <c r="S62" s="31" t="str">
        <f t="shared" si="5"/>
        <v/>
      </c>
      <c r="T62" s="81" t="str">
        <f t="shared" si="6"/>
        <v/>
      </c>
      <c r="U62" s="87"/>
      <c r="V62" s="87"/>
      <c r="W62" s="87"/>
      <c r="X62" s="85"/>
      <c r="Y62" s="85"/>
      <c r="Z62" s="31" t="str">
        <f t="shared" si="7"/>
        <v/>
      </c>
      <c r="AA62" s="31" t="str">
        <f t="shared" si="8"/>
        <v/>
      </c>
      <c r="AB62" s="81" t="str">
        <f t="shared" si="9"/>
        <v/>
      </c>
    </row>
    <row r="63" spans="2:28" ht="36" x14ac:dyDescent="0.25">
      <c r="B63" s="176" t="s">
        <v>137</v>
      </c>
      <c r="C63" s="136" t="s">
        <v>367</v>
      </c>
      <c r="D63" s="86"/>
      <c r="E63" s="86"/>
      <c r="F63" s="176" t="s">
        <v>137</v>
      </c>
      <c r="G63" s="115" t="s">
        <v>160</v>
      </c>
      <c r="H63" s="83" t="s">
        <v>585</v>
      </c>
      <c r="I63" s="85"/>
      <c r="J63" s="85"/>
      <c r="K63" s="84" t="str">
        <f t="shared" si="3"/>
        <v/>
      </c>
      <c r="L63" s="117" t="s">
        <v>309</v>
      </c>
      <c r="M63" s="226" t="s">
        <v>611</v>
      </c>
      <c r="N63" s="87"/>
      <c r="O63" s="86"/>
      <c r="P63" s="85"/>
      <c r="Q63" s="85"/>
      <c r="R63" s="31" t="str">
        <f t="shared" si="4"/>
        <v/>
      </c>
      <c r="S63" s="31" t="str">
        <f t="shared" si="5"/>
        <v/>
      </c>
      <c r="T63" s="81" t="str">
        <f t="shared" si="6"/>
        <v/>
      </c>
      <c r="U63" s="87"/>
      <c r="V63" s="87"/>
      <c r="W63" s="87"/>
      <c r="X63" s="85"/>
      <c r="Y63" s="85"/>
      <c r="Z63" s="31" t="str">
        <f t="shared" si="7"/>
        <v/>
      </c>
      <c r="AA63" s="31" t="str">
        <f t="shared" si="8"/>
        <v/>
      </c>
      <c r="AB63" s="81" t="str">
        <f t="shared" si="9"/>
        <v/>
      </c>
    </row>
    <row r="64" spans="2:28" ht="82.8" x14ac:dyDescent="0.25">
      <c r="B64" s="176" t="s">
        <v>137</v>
      </c>
      <c r="C64" s="136" t="s">
        <v>368</v>
      </c>
      <c r="D64" s="86"/>
      <c r="E64" s="86"/>
      <c r="F64" s="176" t="s">
        <v>137</v>
      </c>
      <c r="G64" s="115" t="s">
        <v>161</v>
      </c>
      <c r="H64" s="83" t="s">
        <v>586</v>
      </c>
      <c r="I64" s="85"/>
      <c r="J64" s="85"/>
      <c r="K64" s="84" t="str">
        <f t="shared" si="3"/>
        <v/>
      </c>
      <c r="L64" s="117" t="s">
        <v>310</v>
      </c>
      <c r="M64" s="226" t="s">
        <v>710</v>
      </c>
      <c r="N64" s="87"/>
      <c r="O64" s="86"/>
      <c r="P64" s="85"/>
      <c r="Q64" s="85"/>
      <c r="R64" s="31" t="str">
        <f t="shared" si="4"/>
        <v/>
      </c>
      <c r="S64" s="31" t="str">
        <f t="shared" si="5"/>
        <v/>
      </c>
      <c r="T64" s="81" t="str">
        <f t="shared" si="6"/>
        <v/>
      </c>
      <c r="U64" s="87"/>
      <c r="V64" s="87"/>
      <c r="W64" s="87"/>
      <c r="X64" s="85"/>
      <c r="Y64" s="85"/>
      <c r="Z64" s="31" t="str">
        <f t="shared" si="7"/>
        <v/>
      </c>
      <c r="AA64" s="31" t="str">
        <f t="shared" si="8"/>
        <v/>
      </c>
      <c r="AB64" s="81" t="str">
        <f t="shared" si="9"/>
        <v/>
      </c>
    </row>
    <row r="65" spans="2:28" ht="60" x14ac:dyDescent="0.25">
      <c r="B65" s="176" t="s">
        <v>137</v>
      </c>
      <c r="C65" s="136" t="s">
        <v>369</v>
      </c>
      <c r="D65" s="86"/>
      <c r="E65" s="86"/>
      <c r="F65" s="176" t="s">
        <v>137</v>
      </c>
      <c r="G65" s="115" t="s">
        <v>162</v>
      </c>
      <c r="H65" s="83" t="s">
        <v>587</v>
      </c>
      <c r="I65" s="85"/>
      <c r="J65" s="85"/>
      <c r="K65" s="84" t="str">
        <f t="shared" si="3"/>
        <v/>
      </c>
      <c r="L65" s="117" t="s">
        <v>311</v>
      </c>
      <c r="M65" s="227" t="s">
        <v>285</v>
      </c>
      <c r="N65" s="87"/>
      <c r="O65" s="86"/>
      <c r="P65" s="85"/>
      <c r="Q65" s="85"/>
      <c r="R65" s="31" t="str">
        <f t="shared" si="4"/>
        <v/>
      </c>
      <c r="S65" s="31" t="str">
        <f t="shared" si="5"/>
        <v/>
      </c>
      <c r="T65" s="81" t="str">
        <f t="shared" si="6"/>
        <v/>
      </c>
      <c r="U65" s="87"/>
      <c r="V65" s="87"/>
      <c r="W65" s="87"/>
      <c r="X65" s="85"/>
      <c r="Y65" s="85"/>
      <c r="Z65" s="31" t="str">
        <f t="shared" si="7"/>
        <v/>
      </c>
      <c r="AA65" s="31" t="str">
        <f t="shared" si="8"/>
        <v/>
      </c>
      <c r="AB65" s="81" t="str">
        <f t="shared" si="9"/>
        <v/>
      </c>
    </row>
    <row r="66" spans="2:28" ht="36" x14ac:dyDescent="0.25">
      <c r="B66" s="176" t="s">
        <v>137</v>
      </c>
      <c r="C66" s="136" t="s">
        <v>370</v>
      </c>
      <c r="D66" s="86"/>
      <c r="E66" s="86"/>
      <c r="F66" s="176" t="s">
        <v>137</v>
      </c>
      <c r="G66" s="115" t="s">
        <v>163</v>
      </c>
      <c r="H66" s="83" t="s">
        <v>588</v>
      </c>
      <c r="I66" s="85"/>
      <c r="J66" s="85"/>
      <c r="K66" s="84" t="str">
        <f t="shared" si="3"/>
        <v/>
      </c>
      <c r="L66" s="117" t="s">
        <v>312</v>
      </c>
      <c r="M66" s="226" t="s">
        <v>612</v>
      </c>
      <c r="N66" s="87"/>
      <c r="O66" s="86"/>
      <c r="P66" s="85"/>
      <c r="Q66" s="85"/>
      <c r="R66" s="31" t="str">
        <f t="shared" si="4"/>
        <v/>
      </c>
      <c r="S66" s="31" t="str">
        <f t="shared" si="5"/>
        <v/>
      </c>
      <c r="T66" s="81" t="str">
        <f t="shared" si="6"/>
        <v/>
      </c>
      <c r="U66" s="87"/>
      <c r="V66" s="87"/>
      <c r="W66" s="87"/>
      <c r="X66" s="85"/>
      <c r="Y66" s="85"/>
      <c r="Z66" s="31" t="str">
        <f t="shared" si="7"/>
        <v/>
      </c>
      <c r="AA66" s="31" t="str">
        <f t="shared" si="8"/>
        <v/>
      </c>
      <c r="AB66" s="81" t="str">
        <f t="shared" si="9"/>
        <v/>
      </c>
    </row>
    <row r="67" spans="2:28" ht="48" x14ac:dyDescent="0.25">
      <c r="B67" s="176" t="s">
        <v>137</v>
      </c>
      <c r="C67" s="136" t="s">
        <v>371</v>
      </c>
      <c r="D67" s="86"/>
      <c r="E67" s="86"/>
      <c r="F67" s="176" t="s">
        <v>137</v>
      </c>
      <c r="G67" s="115" t="s">
        <v>164</v>
      </c>
      <c r="H67" s="83" t="s">
        <v>589</v>
      </c>
      <c r="I67" s="85"/>
      <c r="J67" s="85"/>
      <c r="K67" s="84" t="str">
        <f t="shared" si="3"/>
        <v/>
      </c>
      <c r="L67" s="117" t="s">
        <v>313</v>
      </c>
      <c r="M67" s="226" t="s">
        <v>711</v>
      </c>
      <c r="N67" s="87"/>
      <c r="O67" s="86"/>
      <c r="P67" s="85"/>
      <c r="Q67" s="85"/>
      <c r="R67" s="31" t="str">
        <f t="shared" si="4"/>
        <v/>
      </c>
      <c r="S67" s="31" t="str">
        <f t="shared" si="5"/>
        <v/>
      </c>
      <c r="T67" s="81" t="str">
        <f t="shared" si="6"/>
        <v/>
      </c>
      <c r="U67" s="87"/>
      <c r="V67" s="87"/>
      <c r="W67" s="87"/>
      <c r="X67" s="85"/>
      <c r="Y67" s="85"/>
      <c r="Z67" s="31" t="str">
        <f t="shared" si="7"/>
        <v/>
      </c>
      <c r="AA67" s="31" t="str">
        <f t="shared" si="8"/>
        <v/>
      </c>
      <c r="AB67" s="81" t="str">
        <f t="shared" si="9"/>
        <v/>
      </c>
    </row>
    <row r="68" spans="2:28" ht="36" x14ac:dyDescent="0.25">
      <c r="B68" s="176" t="s">
        <v>137</v>
      </c>
      <c r="C68" s="136" t="s">
        <v>372</v>
      </c>
      <c r="D68" s="86"/>
      <c r="E68" s="86"/>
      <c r="F68" s="176" t="s">
        <v>137</v>
      </c>
      <c r="G68" s="115" t="s">
        <v>165</v>
      </c>
      <c r="H68" s="83" t="s">
        <v>590</v>
      </c>
      <c r="I68" s="85"/>
      <c r="J68" s="85"/>
      <c r="K68" s="84" t="str">
        <f t="shared" si="3"/>
        <v/>
      </c>
      <c r="L68" s="117" t="s">
        <v>314</v>
      </c>
      <c r="M68" s="226" t="s">
        <v>613</v>
      </c>
      <c r="N68" s="87"/>
      <c r="O68" s="86"/>
      <c r="P68" s="85"/>
      <c r="Q68" s="85"/>
      <c r="R68" s="31" t="str">
        <f t="shared" si="4"/>
        <v/>
      </c>
      <c r="S68" s="31" t="str">
        <f t="shared" si="5"/>
        <v/>
      </c>
      <c r="T68" s="81" t="str">
        <f t="shared" si="6"/>
        <v/>
      </c>
      <c r="U68" s="87"/>
      <c r="V68" s="87"/>
      <c r="W68" s="87"/>
      <c r="X68" s="85"/>
      <c r="Y68" s="85"/>
      <c r="Z68" s="31" t="str">
        <f t="shared" si="7"/>
        <v/>
      </c>
      <c r="AA68" s="31" t="str">
        <f t="shared" si="8"/>
        <v/>
      </c>
      <c r="AB68" s="81" t="str">
        <f t="shared" si="9"/>
        <v/>
      </c>
    </row>
    <row r="69" spans="2:28" ht="72" x14ac:dyDescent="0.25">
      <c r="B69" s="176" t="s">
        <v>137</v>
      </c>
      <c r="C69" s="136" t="s">
        <v>373</v>
      </c>
      <c r="D69" s="86"/>
      <c r="E69" s="86"/>
      <c r="F69" s="176" t="s">
        <v>137</v>
      </c>
      <c r="G69" s="115" t="s">
        <v>166</v>
      </c>
      <c r="H69" s="83" t="s">
        <v>597</v>
      </c>
      <c r="I69" s="85"/>
      <c r="J69" s="85"/>
      <c r="K69" s="84" t="str">
        <f t="shared" si="3"/>
        <v/>
      </c>
      <c r="L69" s="117" t="s">
        <v>315</v>
      </c>
      <c r="M69" s="226" t="s">
        <v>717</v>
      </c>
      <c r="N69" s="87"/>
      <c r="O69" s="86"/>
      <c r="P69" s="85"/>
      <c r="Q69" s="85"/>
      <c r="R69" s="31" t="str">
        <f t="shared" si="4"/>
        <v/>
      </c>
      <c r="S69" s="31" t="str">
        <f t="shared" si="5"/>
        <v/>
      </c>
      <c r="T69" s="81" t="str">
        <f t="shared" si="6"/>
        <v/>
      </c>
      <c r="U69" s="87"/>
      <c r="V69" s="87"/>
      <c r="W69" s="87"/>
      <c r="X69" s="85"/>
      <c r="Y69" s="85"/>
      <c r="Z69" s="31" t="str">
        <f t="shared" si="7"/>
        <v/>
      </c>
      <c r="AA69" s="31" t="str">
        <f t="shared" si="8"/>
        <v/>
      </c>
      <c r="AB69" s="81" t="str">
        <f t="shared" si="9"/>
        <v/>
      </c>
    </row>
    <row r="70" spans="2:28" ht="84" x14ac:dyDescent="0.25">
      <c r="B70" s="176" t="s">
        <v>137</v>
      </c>
      <c r="C70" s="136" t="s">
        <v>374</v>
      </c>
      <c r="D70" s="86"/>
      <c r="E70" s="86"/>
      <c r="F70" s="176" t="s">
        <v>137</v>
      </c>
      <c r="G70" s="115" t="s">
        <v>167</v>
      </c>
      <c r="H70" s="83" t="s">
        <v>591</v>
      </c>
      <c r="I70" s="85"/>
      <c r="J70" s="85"/>
      <c r="K70" s="84" t="str">
        <f t="shared" si="3"/>
        <v/>
      </c>
      <c r="L70" s="117" t="s">
        <v>316</v>
      </c>
      <c r="M70" s="226" t="s">
        <v>718</v>
      </c>
      <c r="N70" s="87"/>
      <c r="O70" s="86"/>
      <c r="P70" s="85"/>
      <c r="Q70" s="85"/>
      <c r="R70" s="31" t="str">
        <f t="shared" si="4"/>
        <v/>
      </c>
      <c r="S70" s="31" t="str">
        <f t="shared" si="5"/>
        <v/>
      </c>
      <c r="T70" s="81" t="str">
        <f t="shared" si="6"/>
        <v/>
      </c>
      <c r="U70" s="87"/>
      <c r="V70" s="87"/>
      <c r="W70" s="87"/>
      <c r="X70" s="85"/>
      <c r="Y70" s="85"/>
      <c r="Z70" s="31" t="str">
        <f t="shared" si="7"/>
        <v/>
      </c>
      <c r="AA70" s="31" t="str">
        <f t="shared" si="8"/>
        <v/>
      </c>
      <c r="AB70" s="81" t="str">
        <f t="shared" si="9"/>
        <v/>
      </c>
    </row>
    <row r="71" spans="2:28" ht="36" x14ac:dyDescent="0.25">
      <c r="B71" s="176" t="s">
        <v>137</v>
      </c>
      <c r="C71" s="136" t="s">
        <v>375</v>
      </c>
      <c r="D71" s="86"/>
      <c r="E71" s="86"/>
      <c r="F71" s="176" t="s">
        <v>137</v>
      </c>
      <c r="G71" s="115" t="s">
        <v>168</v>
      </c>
      <c r="H71" s="83" t="s">
        <v>592</v>
      </c>
      <c r="I71" s="85"/>
      <c r="J71" s="85"/>
      <c r="K71" s="84" t="str">
        <f t="shared" si="3"/>
        <v/>
      </c>
      <c r="L71" s="117" t="s">
        <v>317</v>
      </c>
      <c r="M71" s="226" t="s">
        <v>614</v>
      </c>
      <c r="N71" s="87"/>
      <c r="O71" s="86"/>
      <c r="P71" s="85"/>
      <c r="Q71" s="85"/>
      <c r="R71" s="31" t="str">
        <f t="shared" si="4"/>
        <v/>
      </c>
      <c r="S71" s="31" t="str">
        <f t="shared" si="5"/>
        <v/>
      </c>
      <c r="T71" s="81" t="str">
        <f t="shared" si="6"/>
        <v/>
      </c>
      <c r="U71" s="87"/>
      <c r="V71" s="87"/>
      <c r="W71" s="87"/>
      <c r="X71" s="85"/>
      <c r="Y71" s="85"/>
      <c r="Z71" s="31" t="str">
        <f t="shared" si="7"/>
        <v/>
      </c>
      <c r="AA71" s="31" t="str">
        <f t="shared" si="8"/>
        <v/>
      </c>
      <c r="AB71" s="81" t="str">
        <f t="shared" si="9"/>
        <v/>
      </c>
    </row>
    <row r="72" spans="2:28" ht="409.6" customHeight="1" x14ac:dyDescent="0.25">
      <c r="B72" s="176" t="s">
        <v>137</v>
      </c>
      <c r="C72" s="136" t="s">
        <v>594</v>
      </c>
      <c r="D72" s="86"/>
      <c r="E72" s="86"/>
      <c r="F72" s="176" t="s">
        <v>137</v>
      </c>
      <c r="G72" s="115" t="s">
        <v>471</v>
      </c>
      <c r="H72" s="144" t="str">
        <f>IFERROR(VLOOKUP(H9,Aux!A:B,2,0),"")</f>
        <v/>
      </c>
      <c r="I72" s="85"/>
      <c r="J72" s="85"/>
      <c r="K72" s="84" t="str">
        <f t="shared" si="3"/>
        <v/>
      </c>
      <c r="L72" s="117" t="s">
        <v>472</v>
      </c>
      <c r="M72" s="226" t="s">
        <v>615</v>
      </c>
      <c r="N72" s="87"/>
      <c r="O72" s="86"/>
      <c r="P72" s="85"/>
      <c r="Q72" s="85"/>
      <c r="R72" s="31" t="str">
        <f t="shared" ref="R72" si="23">IF(ISNUMBER(I72),IF(I72+P72&gt;1,I72+P72,1),"")</f>
        <v/>
      </c>
      <c r="S72" s="31" t="str">
        <f t="shared" ref="S72" si="24">IF(ISNUMBER(J72),IF(J72+Q72&gt;1,J72+Q72,1),"")</f>
        <v/>
      </c>
      <c r="T72" s="81" t="str">
        <f t="shared" ref="T72" si="25">IF(OR(R72="",S72=""),"",R72*S72)</f>
        <v/>
      </c>
      <c r="U72" s="87"/>
      <c r="V72" s="87"/>
      <c r="W72" s="87"/>
      <c r="X72" s="85"/>
      <c r="Y72" s="85"/>
      <c r="Z72" s="31" t="str">
        <f t="shared" ref="Z72" si="26">IF(ISNUMBER($R72),IF($R72+X72&gt;1,$R72+X72,1),"")</f>
        <v/>
      </c>
      <c r="AA72" s="31" t="str">
        <f t="shared" ref="AA72" si="27">IF(ISNUMBER($S72),IF($S72+Y72&gt;1,$S72+Y72,1),"")</f>
        <v/>
      </c>
      <c r="AB72" s="81" t="str">
        <f t="shared" ref="AB72" si="28">IF(OR(Z72="",AA72=""),"",Z72*AA72)</f>
        <v/>
      </c>
    </row>
    <row r="73" spans="2:28" s="88" customFormat="1" ht="27.6" hidden="1" customHeight="1" x14ac:dyDescent="0.25">
      <c r="B73" s="86" t="s">
        <v>137</v>
      </c>
      <c r="C73" s="87" t="s">
        <v>593</v>
      </c>
      <c r="D73" s="86"/>
      <c r="E73" s="86"/>
      <c r="F73" s="86" t="s">
        <v>137</v>
      </c>
      <c r="G73" s="116" t="s">
        <v>169</v>
      </c>
      <c r="H73" s="87" t="s">
        <v>96</v>
      </c>
      <c r="I73" s="85"/>
      <c r="J73" s="85"/>
      <c r="K73" s="195" t="str">
        <f t="shared" si="3"/>
        <v/>
      </c>
      <c r="L73" s="116" t="s">
        <v>384</v>
      </c>
      <c r="M73" s="89" t="s">
        <v>97</v>
      </c>
      <c r="N73" s="87"/>
      <c r="O73" s="86"/>
      <c r="P73" s="85"/>
      <c r="Q73" s="85"/>
      <c r="R73" s="94" t="str">
        <f t="shared" si="4"/>
        <v/>
      </c>
      <c r="S73" s="94" t="str">
        <f t="shared" si="5"/>
        <v/>
      </c>
      <c r="T73" s="196" t="str">
        <f t="shared" si="6"/>
        <v/>
      </c>
      <c r="U73" s="87" t="s">
        <v>97</v>
      </c>
      <c r="V73" s="87"/>
      <c r="W73" s="87"/>
      <c r="X73" s="85"/>
      <c r="Y73" s="85"/>
      <c r="Z73" s="94" t="str">
        <f t="shared" si="7"/>
        <v/>
      </c>
      <c r="AA73" s="94" t="str">
        <f t="shared" si="8"/>
        <v/>
      </c>
      <c r="AB73" s="196" t="str">
        <f t="shared" si="9"/>
        <v/>
      </c>
    </row>
    <row r="74" spans="2:28" s="88" customFormat="1" ht="33" customHeight="1" x14ac:dyDescent="0.25">
      <c r="B74" s="86" t="s">
        <v>137</v>
      </c>
      <c r="C74" s="87" t="s">
        <v>593</v>
      </c>
      <c r="D74" s="86"/>
      <c r="E74" s="86"/>
      <c r="F74" s="86" t="s">
        <v>137</v>
      </c>
      <c r="G74" s="116" t="s">
        <v>169</v>
      </c>
      <c r="H74" s="87" t="s">
        <v>96</v>
      </c>
      <c r="I74" s="85"/>
      <c r="J74" s="85"/>
      <c r="K74" s="195" t="str">
        <f t="shared" si="3"/>
        <v/>
      </c>
      <c r="L74" s="116" t="s">
        <v>384</v>
      </c>
      <c r="M74" s="89" t="s">
        <v>97</v>
      </c>
      <c r="N74" s="87"/>
      <c r="O74" s="86"/>
      <c r="P74" s="85"/>
      <c r="Q74" s="85"/>
      <c r="R74" s="94" t="str">
        <f t="shared" si="4"/>
        <v/>
      </c>
      <c r="S74" s="94" t="str">
        <f t="shared" si="5"/>
        <v/>
      </c>
      <c r="T74" s="196" t="str">
        <f t="shared" si="6"/>
        <v/>
      </c>
      <c r="U74" s="87" t="s">
        <v>97</v>
      </c>
      <c r="V74" s="87"/>
      <c r="W74" s="87"/>
      <c r="X74" s="85"/>
      <c r="Y74" s="85"/>
      <c r="Z74" s="94" t="str">
        <f t="shared" si="7"/>
        <v/>
      </c>
      <c r="AA74" s="94" t="str">
        <f t="shared" si="8"/>
        <v/>
      </c>
      <c r="AB74" s="196" t="str">
        <f t="shared" si="9"/>
        <v/>
      </c>
    </row>
    <row r="75" spans="2:28" ht="168" x14ac:dyDescent="0.25">
      <c r="B75" s="176" t="s">
        <v>138</v>
      </c>
      <c r="C75" s="136" t="s">
        <v>348</v>
      </c>
      <c r="D75" s="86"/>
      <c r="E75" s="86"/>
      <c r="F75" s="176" t="s">
        <v>138</v>
      </c>
      <c r="G75" s="190" t="s">
        <v>385</v>
      </c>
      <c r="H75" s="83" t="s">
        <v>460</v>
      </c>
      <c r="I75" s="85"/>
      <c r="J75" s="85"/>
      <c r="K75" s="84" t="str">
        <f t="shared" si="3"/>
        <v/>
      </c>
      <c r="L75" s="120" t="s">
        <v>318</v>
      </c>
      <c r="M75" s="225" t="s">
        <v>289</v>
      </c>
      <c r="N75" s="87"/>
      <c r="O75" s="86"/>
      <c r="P75" s="85"/>
      <c r="Q75" s="85"/>
      <c r="R75" s="31" t="str">
        <f t="shared" si="4"/>
        <v/>
      </c>
      <c r="S75" s="31" t="str">
        <f t="shared" si="5"/>
        <v/>
      </c>
      <c r="T75" s="81" t="str">
        <f t="shared" si="6"/>
        <v/>
      </c>
      <c r="U75" s="87"/>
      <c r="V75" s="87"/>
      <c r="W75" s="87"/>
      <c r="X75" s="85"/>
      <c r="Y75" s="85"/>
      <c r="Z75" s="31" t="str">
        <f t="shared" si="7"/>
        <v/>
      </c>
      <c r="AA75" s="31" t="str">
        <f t="shared" si="8"/>
        <v/>
      </c>
      <c r="AB75" s="81" t="str">
        <f t="shared" si="9"/>
        <v/>
      </c>
    </row>
    <row r="76" spans="2:28" ht="48" x14ac:dyDescent="0.25">
      <c r="B76" s="176" t="s">
        <v>138</v>
      </c>
      <c r="C76" s="136" t="s">
        <v>349</v>
      </c>
      <c r="D76" s="86"/>
      <c r="E76" s="86"/>
      <c r="F76" s="176" t="s">
        <v>138</v>
      </c>
      <c r="G76" s="190" t="s">
        <v>386</v>
      </c>
      <c r="H76" s="83" t="s">
        <v>579</v>
      </c>
      <c r="I76" s="85"/>
      <c r="J76" s="85"/>
      <c r="K76" s="84" t="str">
        <f t="shared" si="3"/>
        <v/>
      </c>
      <c r="L76" s="120" t="s">
        <v>319</v>
      </c>
      <c r="M76" s="225" t="s">
        <v>580</v>
      </c>
      <c r="N76" s="87"/>
      <c r="O76" s="86"/>
      <c r="P76" s="85"/>
      <c r="Q76" s="85"/>
      <c r="R76" s="31" t="str">
        <f t="shared" si="4"/>
        <v/>
      </c>
      <c r="S76" s="31" t="str">
        <f t="shared" si="5"/>
        <v/>
      </c>
      <c r="T76" s="81" t="str">
        <f t="shared" si="6"/>
        <v/>
      </c>
      <c r="U76" s="87"/>
      <c r="V76" s="87"/>
      <c r="W76" s="87"/>
      <c r="X76" s="85"/>
      <c r="Y76" s="85"/>
      <c r="Z76" s="31" t="str">
        <f t="shared" si="7"/>
        <v/>
      </c>
      <c r="AA76" s="31" t="str">
        <f t="shared" si="8"/>
        <v/>
      </c>
      <c r="AB76" s="81" t="str">
        <f t="shared" si="9"/>
        <v/>
      </c>
    </row>
    <row r="77" spans="2:28" ht="60" x14ac:dyDescent="0.25">
      <c r="B77" s="176" t="s">
        <v>138</v>
      </c>
      <c r="C77" s="136" t="s">
        <v>350</v>
      </c>
      <c r="D77" s="86"/>
      <c r="E77" s="86"/>
      <c r="F77" s="176" t="s">
        <v>138</v>
      </c>
      <c r="G77" s="190" t="s">
        <v>387</v>
      </c>
      <c r="H77" s="148" t="s">
        <v>108</v>
      </c>
      <c r="I77" s="85"/>
      <c r="J77" s="85"/>
      <c r="K77" s="84" t="str">
        <f t="shared" si="3"/>
        <v/>
      </c>
      <c r="L77" s="120" t="s">
        <v>320</v>
      </c>
      <c r="M77" s="225" t="s">
        <v>287</v>
      </c>
      <c r="N77" s="87"/>
      <c r="O77" s="86"/>
      <c r="P77" s="85"/>
      <c r="Q77" s="85"/>
      <c r="R77" s="31" t="str">
        <f t="shared" si="4"/>
        <v/>
      </c>
      <c r="S77" s="31" t="str">
        <f t="shared" si="5"/>
        <v/>
      </c>
      <c r="T77" s="81" t="str">
        <f t="shared" si="6"/>
        <v/>
      </c>
      <c r="U77" s="87"/>
      <c r="V77" s="87"/>
      <c r="W77" s="87"/>
      <c r="X77" s="85"/>
      <c r="Y77" s="85"/>
      <c r="Z77" s="31" t="str">
        <f t="shared" si="7"/>
        <v/>
      </c>
      <c r="AA77" s="31" t="str">
        <f t="shared" si="8"/>
        <v/>
      </c>
      <c r="AB77" s="81" t="str">
        <f t="shared" si="9"/>
        <v/>
      </c>
    </row>
    <row r="78" spans="2:28" ht="60" x14ac:dyDescent="0.25">
      <c r="B78" s="176" t="s">
        <v>138</v>
      </c>
      <c r="C78" s="136" t="s">
        <v>351</v>
      </c>
      <c r="D78" s="86"/>
      <c r="E78" s="86"/>
      <c r="F78" s="176" t="s">
        <v>138</v>
      </c>
      <c r="G78" s="190" t="s">
        <v>388</v>
      </c>
      <c r="H78" s="148" t="s">
        <v>461</v>
      </c>
      <c r="I78" s="85"/>
      <c r="J78" s="85"/>
      <c r="K78" s="84" t="str">
        <f t="shared" si="3"/>
        <v/>
      </c>
      <c r="L78" s="120" t="s">
        <v>321</v>
      </c>
      <c r="M78" s="225" t="s">
        <v>288</v>
      </c>
      <c r="N78" s="87"/>
      <c r="O78" s="86"/>
      <c r="P78" s="85"/>
      <c r="Q78" s="85"/>
      <c r="R78" s="31" t="str">
        <f t="shared" si="4"/>
        <v/>
      </c>
      <c r="S78" s="31" t="str">
        <f t="shared" si="5"/>
        <v/>
      </c>
      <c r="T78" s="81" t="str">
        <f t="shared" si="6"/>
        <v/>
      </c>
      <c r="U78" s="87"/>
      <c r="V78" s="87"/>
      <c r="W78" s="87"/>
      <c r="X78" s="85"/>
      <c r="Y78" s="85"/>
      <c r="Z78" s="31" t="str">
        <f t="shared" si="7"/>
        <v/>
      </c>
      <c r="AA78" s="31" t="str">
        <f t="shared" si="8"/>
        <v/>
      </c>
      <c r="AB78" s="81" t="str">
        <f t="shared" si="9"/>
        <v/>
      </c>
    </row>
    <row r="79" spans="2:28" ht="41.4" x14ac:dyDescent="0.25">
      <c r="B79" s="176" t="s">
        <v>138</v>
      </c>
      <c r="C79" s="136" t="s">
        <v>352</v>
      </c>
      <c r="D79" s="86"/>
      <c r="E79" s="86"/>
      <c r="F79" s="176" t="s">
        <v>138</v>
      </c>
      <c r="G79" s="190" t="s">
        <v>389</v>
      </c>
      <c r="H79" s="83" t="s">
        <v>581</v>
      </c>
      <c r="I79" s="85"/>
      <c r="J79" s="85"/>
      <c r="K79" s="84" t="str">
        <f t="shared" si="3"/>
        <v/>
      </c>
      <c r="L79" s="120" t="s">
        <v>322</v>
      </c>
      <c r="M79" s="226" t="s">
        <v>282</v>
      </c>
      <c r="N79" s="87"/>
      <c r="O79" s="86"/>
      <c r="P79" s="85"/>
      <c r="Q79" s="85"/>
      <c r="R79" s="31" t="str">
        <f t="shared" si="4"/>
        <v/>
      </c>
      <c r="S79" s="31" t="str">
        <f t="shared" si="5"/>
        <v/>
      </c>
      <c r="T79" s="81" t="str">
        <f t="shared" si="6"/>
        <v/>
      </c>
      <c r="U79" s="87"/>
      <c r="V79" s="87"/>
      <c r="W79" s="87"/>
      <c r="X79" s="85"/>
      <c r="Y79" s="85"/>
      <c r="Z79" s="31" t="str">
        <f t="shared" si="7"/>
        <v/>
      </c>
      <c r="AA79" s="31" t="str">
        <f t="shared" si="8"/>
        <v/>
      </c>
      <c r="AB79" s="81" t="str">
        <f t="shared" si="9"/>
        <v/>
      </c>
    </row>
    <row r="80" spans="2:28" ht="36" x14ac:dyDescent="0.25">
      <c r="B80" s="176" t="s">
        <v>138</v>
      </c>
      <c r="C80" s="136" t="s">
        <v>353</v>
      </c>
      <c r="D80" s="86"/>
      <c r="E80" s="86"/>
      <c r="F80" s="176" t="s">
        <v>138</v>
      </c>
      <c r="G80" s="190" t="s">
        <v>390</v>
      </c>
      <c r="H80" s="83" t="s">
        <v>462</v>
      </c>
      <c r="I80" s="85"/>
      <c r="J80" s="85"/>
      <c r="K80" s="84" t="str">
        <f t="shared" ref="K80:K143" si="29">IF(OR(I80="",J80=""),"",I80*J80)</f>
        <v/>
      </c>
      <c r="L80" s="120" t="s">
        <v>323</v>
      </c>
      <c r="M80" s="226" t="s">
        <v>603</v>
      </c>
      <c r="N80" s="87"/>
      <c r="O80" s="86"/>
      <c r="P80" s="85"/>
      <c r="Q80" s="85"/>
      <c r="R80" s="31" t="str">
        <f t="shared" ref="R80:R143" si="30">IF(ISNUMBER(I80),IF(I80+P80&gt;1,I80+P80,1),"")</f>
        <v/>
      </c>
      <c r="S80" s="31" t="str">
        <f t="shared" ref="S80:S143" si="31">IF(ISNUMBER(J80),IF(J80+Q80&gt;1,J80+Q80,1),"")</f>
        <v/>
      </c>
      <c r="T80" s="81" t="str">
        <f t="shared" ref="T80:T143" si="32">IF(OR(R80="",S80=""),"",R80*S80)</f>
        <v/>
      </c>
      <c r="U80" s="87"/>
      <c r="V80" s="87"/>
      <c r="W80" s="87"/>
      <c r="X80" s="85"/>
      <c r="Y80" s="85"/>
      <c r="Z80" s="31" t="str">
        <f t="shared" ref="Z80:Z143" si="33">IF(ISNUMBER($R80),IF($R80+X80&gt;1,$R80+X80,1),"")</f>
        <v/>
      </c>
      <c r="AA80" s="31" t="str">
        <f t="shared" ref="AA80:AA143" si="34">IF(ISNUMBER($S80),IF($S80+Y80&gt;1,$S80+Y80,1),"")</f>
        <v/>
      </c>
      <c r="AB80" s="81" t="str">
        <f t="shared" ref="AB80:AB143" si="35">IF(OR(Z80="",AA80=""),"",Z80*AA80)</f>
        <v/>
      </c>
    </row>
    <row r="81" spans="2:28" ht="36" x14ac:dyDescent="0.25">
      <c r="B81" s="176" t="s">
        <v>138</v>
      </c>
      <c r="C81" s="136" t="s">
        <v>354</v>
      </c>
      <c r="D81" s="86"/>
      <c r="E81" s="86"/>
      <c r="F81" s="176" t="s">
        <v>138</v>
      </c>
      <c r="G81" s="190" t="s">
        <v>391</v>
      </c>
      <c r="H81" s="83" t="s">
        <v>463</v>
      </c>
      <c r="I81" s="85"/>
      <c r="J81" s="85"/>
      <c r="K81" s="84" t="str">
        <f t="shared" si="29"/>
        <v/>
      </c>
      <c r="L81" s="120" t="s">
        <v>324</v>
      </c>
      <c r="M81" s="226" t="s">
        <v>282</v>
      </c>
      <c r="N81" s="87"/>
      <c r="O81" s="86"/>
      <c r="P81" s="85"/>
      <c r="Q81" s="85"/>
      <c r="R81" s="31" t="str">
        <f t="shared" si="30"/>
        <v/>
      </c>
      <c r="S81" s="31" t="str">
        <f t="shared" si="31"/>
        <v/>
      </c>
      <c r="T81" s="81" t="str">
        <f t="shared" si="32"/>
        <v/>
      </c>
      <c r="U81" s="87"/>
      <c r="V81" s="87"/>
      <c r="W81" s="87"/>
      <c r="X81" s="85"/>
      <c r="Y81" s="85"/>
      <c r="Z81" s="31" t="str">
        <f t="shared" si="33"/>
        <v/>
      </c>
      <c r="AA81" s="31" t="str">
        <f t="shared" si="34"/>
        <v/>
      </c>
      <c r="AB81" s="81" t="str">
        <f t="shared" si="35"/>
        <v/>
      </c>
    </row>
    <row r="82" spans="2:28" ht="27.6" x14ac:dyDescent="0.25">
      <c r="B82" s="176" t="s">
        <v>138</v>
      </c>
      <c r="C82" s="136" t="s">
        <v>355</v>
      </c>
      <c r="D82" s="86"/>
      <c r="E82" s="86"/>
      <c r="F82" s="176" t="s">
        <v>138</v>
      </c>
      <c r="G82" s="190" t="s">
        <v>392</v>
      </c>
      <c r="H82" s="83" t="s">
        <v>464</v>
      </c>
      <c r="I82" s="85"/>
      <c r="J82" s="85"/>
      <c r="K82" s="84" t="str">
        <f t="shared" si="29"/>
        <v/>
      </c>
      <c r="L82" s="120" t="s">
        <v>325</v>
      </c>
      <c r="M82" s="226" t="s">
        <v>284</v>
      </c>
      <c r="N82" s="87"/>
      <c r="O82" s="86"/>
      <c r="P82" s="85"/>
      <c r="Q82" s="85"/>
      <c r="R82" s="31" t="str">
        <f t="shared" si="30"/>
        <v/>
      </c>
      <c r="S82" s="31" t="str">
        <f t="shared" si="31"/>
        <v/>
      </c>
      <c r="T82" s="81" t="str">
        <f t="shared" si="32"/>
        <v/>
      </c>
      <c r="U82" s="87"/>
      <c r="V82" s="87"/>
      <c r="W82" s="87"/>
      <c r="X82" s="85"/>
      <c r="Y82" s="85"/>
      <c r="Z82" s="31" t="str">
        <f t="shared" si="33"/>
        <v/>
      </c>
      <c r="AA82" s="31" t="str">
        <f t="shared" si="34"/>
        <v/>
      </c>
      <c r="AB82" s="81" t="str">
        <f t="shared" si="35"/>
        <v/>
      </c>
    </row>
    <row r="83" spans="2:28" ht="36" x14ac:dyDescent="0.25">
      <c r="B83" s="176" t="s">
        <v>138</v>
      </c>
      <c r="C83" s="136" t="s">
        <v>356</v>
      </c>
      <c r="D83" s="86"/>
      <c r="E83" s="86"/>
      <c r="F83" s="176" t="s">
        <v>138</v>
      </c>
      <c r="G83" s="190" t="s">
        <v>393</v>
      </c>
      <c r="H83" s="83" t="s">
        <v>582</v>
      </c>
      <c r="I83" s="85"/>
      <c r="J83" s="85"/>
      <c r="K83" s="84" t="str">
        <f t="shared" si="29"/>
        <v/>
      </c>
      <c r="L83" s="120" t="s">
        <v>326</v>
      </c>
      <c r="M83" s="226" t="s">
        <v>283</v>
      </c>
      <c r="N83" s="87"/>
      <c r="O83" s="86"/>
      <c r="P83" s="85"/>
      <c r="Q83" s="85"/>
      <c r="R83" s="31" t="str">
        <f t="shared" si="30"/>
        <v/>
      </c>
      <c r="S83" s="31" t="str">
        <f t="shared" si="31"/>
        <v/>
      </c>
      <c r="T83" s="81" t="str">
        <f t="shared" si="32"/>
        <v/>
      </c>
      <c r="U83" s="87"/>
      <c r="V83" s="87"/>
      <c r="W83" s="87"/>
      <c r="X83" s="85"/>
      <c r="Y83" s="85"/>
      <c r="Z83" s="31" t="str">
        <f t="shared" si="33"/>
        <v/>
      </c>
      <c r="AA83" s="31" t="str">
        <f t="shared" si="34"/>
        <v/>
      </c>
      <c r="AB83" s="81" t="str">
        <f t="shared" si="35"/>
        <v/>
      </c>
    </row>
    <row r="84" spans="2:28" ht="48" x14ac:dyDescent="0.25">
      <c r="B84" s="176" t="s">
        <v>138</v>
      </c>
      <c r="C84" s="136" t="s">
        <v>357</v>
      </c>
      <c r="D84" s="86"/>
      <c r="E84" s="86"/>
      <c r="F84" s="176" t="s">
        <v>138</v>
      </c>
      <c r="G84" s="190" t="s">
        <v>394</v>
      </c>
      <c r="H84" s="83" t="s">
        <v>107</v>
      </c>
      <c r="I84" s="85"/>
      <c r="J84" s="85"/>
      <c r="K84" s="84" t="str">
        <f t="shared" si="29"/>
        <v/>
      </c>
      <c r="L84" s="120" t="s">
        <v>327</v>
      </c>
      <c r="M84" s="226" t="s">
        <v>719</v>
      </c>
      <c r="N84" s="87"/>
      <c r="O84" s="86"/>
      <c r="P84" s="85"/>
      <c r="Q84" s="85"/>
      <c r="R84" s="31" t="str">
        <f t="shared" si="30"/>
        <v/>
      </c>
      <c r="S84" s="31" t="str">
        <f t="shared" si="31"/>
        <v/>
      </c>
      <c r="T84" s="81" t="str">
        <f t="shared" si="32"/>
        <v/>
      </c>
      <c r="U84" s="87"/>
      <c r="V84" s="87"/>
      <c r="W84" s="87"/>
      <c r="X84" s="85"/>
      <c r="Y84" s="85"/>
      <c r="Z84" s="31" t="str">
        <f t="shared" si="33"/>
        <v/>
      </c>
      <c r="AA84" s="31" t="str">
        <f t="shared" si="34"/>
        <v/>
      </c>
      <c r="AB84" s="81" t="str">
        <f t="shared" si="35"/>
        <v/>
      </c>
    </row>
    <row r="85" spans="2:28" ht="24" x14ac:dyDescent="0.25">
      <c r="B85" s="176" t="s">
        <v>138</v>
      </c>
      <c r="C85" s="136" t="s">
        <v>358</v>
      </c>
      <c r="D85" s="86"/>
      <c r="E85" s="86"/>
      <c r="F85" s="176" t="s">
        <v>138</v>
      </c>
      <c r="G85" s="190" t="s">
        <v>395</v>
      </c>
      <c r="H85" s="83" t="s">
        <v>465</v>
      </c>
      <c r="I85" s="85"/>
      <c r="J85" s="85"/>
      <c r="K85" s="84" t="str">
        <f t="shared" si="29"/>
        <v/>
      </c>
      <c r="L85" s="120" t="s">
        <v>328</v>
      </c>
      <c r="M85" s="226" t="s">
        <v>608</v>
      </c>
      <c r="N85" s="87"/>
      <c r="O85" s="86"/>
      <c r="P85" s="85"/>
      <c r="Q85" s="85"/>
      <c r="R85" s="31" t="str">
        <f t="shared" si="30"/>
        <v/>
      </c>
      <c r="S85" s="31" t="str">
        <f t="shared" si="31"/>
        <v/>
      </c>
      <c r="T85" s="81" t="str">
        <f t="shared" si="32"/>
        <v/>
      </c>
      <c r="U85" s="87"/>
      <c r="V85" s="87"/>
      <c r="W85" s="87"/>
      <c r="X85" s="85"/>
      <c r="Y85" s="85"/>
      <c r="Z85" s="31" t="str">
        <f t="shared" si="33"/>
        <v/>
      </c>
      <c r="AA85" s="31" t="str">
        <f t="shared" si="34"/>
        <v/>
      </c>
      <c r="AB85" s="81" t="str">
        <f t="shared" si="35"/>
        <v/>
      </c>
    </row>
    <row r="86" spans="2:28" ht="27.6" x14ac:dyDescent="0.25">
      <c r="B86" s="176" t="s">
        <v>138</v>
      </c>
      <c r="C86" s="136" t="s">
        <v>359</v>
      </c>
      <c r="D86" s="86"/>
      <c r="E86" s="86"/>
      <c r="F86" s="176" t="s">
        <v>138</v>
      </c>
      <c r="G86" s="190" t="s">
        <v>396</v>
      </c>
      <c r="H86" s="83" t="s">
        <v>583</v>
      </c>
      <c r="I86" s="85"/>
      <c r="J86" s="85"/>
      <c r="K86" s="84" t="str">
        <f t="shared" si="29"/>
        <v/>
      </c>
      <c r="L86" s="120" t="s">
        <v>329</v>
      </c>
      <c r="M86" s="226" t="s">
        <v>604</v>
      </c>
      <c r="N86" s="87"/>
      <c r="O86" s="86"/>
      <c r="P86" s="85"/>
      <c r="Q86" s="85"/>
      <c r="R86" s="31" t="str">
        <f t="shared" si="30"/>
        <v/>
      </c>
      <c r="S86" s="31" t="str">
        <f t="shared" si="31"/>
        <v/>
      </c>
      <c r="T86" s="81" t="str">
        <f t="shared" si="32"/>
        <v/>
      </c>
      <c r="U86" s="87"/>
      <c r="V86" s="87"/>
      <c r="W86" s="87"/>
      <c r="X86" s="85"/>
      <c r="Y86" s="85"/>
      <c r="Z86" s="31" t="str">
        <f t="shared" si="33"/>
        <v/>
      </c>
      <c r="AA86" s="31" t="str">
        <f t="shared" si="34"/>
        <v/>
      </c>
      <c r="AB86" s="81" t="str">
        <f t="shared" si="35"/>
        <v/>
      </c>
    </row>
    <row r="87" spans="2:28" ht="36" x14ac:dyDescent="0.25">
      <c r="B87" s="176" t="s">
        <v>138</v>
      </c>
      <c r="C87" s="136" t="s">
        <v>360</v>
      </c>
      <c r="D87" s="86"/>
      <c r="E87" s="86"/>
      <c r="F87" s="176" t="s">
        <v>138</v>
      </c>
      <c r="G87" s="190" t="s">
        <v>397</v>
      </c>
      <c r="H87" s="83" t="s">
        <v>466</v>
      </c>
      <c r="I87" s="85"/>
      <c r="J87" s="85"/>
      <c r="K87" s="84" t="str">
        <f t="shared" si="29"/>
        <v/>
      </c>
      <c r="L87" s="120" t="s">
        <v>330</v>
      </c>
      <c r="M87" s="226" t="s">
        <v>715</v>
      </c>
      <c r="N87" s="87"/>
      <c r="O87" s="86"/>
      <c r="P87" s="85"/>
      <c r="Q87" s="85"/>
      <c r="R87" s="31" t="str">
        <f t="shared" si="30"/>
        <v/>
      </c>
      <c r="S87" s="31" t="str">
        <f t="shared" si="31"/>
        <v/>
      </c>
      <c r="T87" s="81" t="str">
        <f t="shared" si="32"/>
        <v/>
      </c>
      <c r="U87" s="87"/>
      <c r="V87" s="87"/>
      <c r="W87" s="87"/>
      <c r="X87" s="85"/>
      <c r="Y87" s="85"/>
      <c r="Z87" s="31" t="str">
        <f t="shared" si="33"/>
        <v/>
      </c>
      <c r="AA87" s="31" t="str">
        <f t="shared" si="34"/>
        <v/>
      </c>
      <c r="AB87" s="81" t="str">
        <f t="shared" si="35"/>
        <v/>
      </c>
    </row>
    <row r="88" spans="2:28" ht="27.6" x14ac:dyDescent="0.25">
      <c r="B88" s="176" t="s">
        <v>138</v>
      </c>
      <c r="C88" s="136" t="s">
        <v>361</v>
      </c>
      <c r="D88" s="86"/>
      <c r="E88" s="86"/>
      <c r="F88" s="176" t="s">
        <v>138</v>
      </c>
      <c r="G88" s="190" t="s">
        <v>398</v>
      </c>
      <c r="H88" s="83" t="s">
        <v>467</v>
      </c>
      <c r="I88" s="85"/>
      <c r="J88" s="85"/>
      <c r="K88" s="84" t="str">
        <f t="shared" si="29"/>
        <v/>
      </c>
      <c r="L88" s="120" t="s">
        <v>331</v>
      </c>
      <c r="M88" s="226" t="s">
        <v>607</v>
      </c>
      <c r="N88" s="87"/>
      <c r="O88" s="86"/>
      <c r="P88" s="85"/>
      <c r="Q88" s="85"/>
      <c r="R88" s="31" t="str">
        <f t="shared" si="30"/>
        <v/>
      </c>
      <c r="S88" s="31" t="str">
        <f t="shared" si="31"/>
        <v/>
      </c>
      <c r="T88" s="81" t="str">
        <f t="shared" si="32"/>
        <v/>
      </c>
      <c r="U88" s="87"/>
      <c r="V88" s="87"/>
      <c r="W88" s="87"/>
      <c r="X88" s="85"/>
      <c r="Y88" s="85"/>
      <c r="Z88" s="31" t="str">
        <f t="shared" si="33"/>
        <v/>
      </c>
      <c r="AA88" s="31" t="str">
        <f t="shared" si="34"/>
        <v/>
      </c>
      <c r="AB88" s="81" t="str">
        <f t="shared" si="35"/>
        <v/>
      </c>
    </row>
    <row r="89" spans="2:28" ht="36" x14ac:dyDescent="0.25">
      <c r="B89" s="176" t="s">
        <v>138</v>
      </c>
      <c r="C89" s="136" t="s">
        <v>362</v>
      </c>
      <c r="D89" s="86"/>
      <c r="E89" s="86"/>
      <c r="F89" s="176" t="s">
        <v>138</v>
      </c>
      <c r="G89" s="190" t="s">
        <v>399</v>
      </c>
      <c r="H89" s="83" t="s">
        <v>584</v>
      </c>
      <c r="I89" s="85"/>
      <c r="J89" s="85"/>
      <c r="K89" s="84" t="str">
        <f t="shared" si="29"/>
        <v/>
      </c>
      <c r="L89" s="120" t="s">
        <v>332</v>
      </c>
      <c r="M89" s="226" t="s">
        <v>606</v>
      </c>
      <c r="N89" s="87"/>
      <c r="O89" s="86"/>
      <c r="P89" s="85"/>
      <c r="Q89" s="85"/>
      <c r="R89" s="31" t="str">
        <f t="shared" si="30"/>
        <v/>
      </c>
      <c r="S89" s="31" t="str">
        <f t="shared" si="31"/>
        <v/>
      </c>
      <c r="T89" s="81" t="str">
        <f t="shared" si="32"/>
        <v/>
      </c>
      <c r="U89" s="87"/>
      <c r="V89" s="87"/>
      <c r="W89" s="87"/>
      <c r="X89" s="85"/>
      <c r="Y89" s="85"/>
      <c r="Z89" s="31" t="str">
        <f t="shared" si="33"/>
        <v/>
      </c>
      <c r="AA89" s="31" t="str">
        <f t="shared" si="34"/>
        <v/>
      </c>
      <c r="AB89" s="81" t="str">
        <f t="shared" si="35"/>
        <v/>
      </c>
    </row>
    <row r="90" spans="2:28" ht="36" x14ac:dyDescent="0.25">
      <c r="B90" s="176" t="s">
        <v>138</v>
      </c>
      <c r="C90" s="136" t="s">
        <v>363</v>
      </c>
      <c r="D90" s="86"/>
      <c r="E90" s="86"/>
      <c r="F90" s="176" t="s">
        <v>138</v>
      </c>
      <c r="G90" s="190" t="s">
        <v>400</v>
      </c>
      <c r="H90" s="83" t="s">
        <v>468</v>
      </c>
      <c r="I90" s="85"/>
      <c r="J90" s="85"/>
      <c r="K90" s="84" t="str">
        <f t="shared" si="29"/>
        <v/>
      </c>
      <c r="L90" s="120" t="s">
        <v>333</v>
      </c>
      <c r="M90" s="226" t="s">
        <v>720</v>
      </c>
      <c r="N90" s="87"/>
      <c r="O90" s="86"/>
      <c r="P90" s="85"/>
      <c r="Q90" s="85"/>
      <c r="R90" s="31" t="str">
        <f t="shared" si="30"/>
        <v/>
      </c>
      <c r="S90" s="31" t="str">
        <f t="shared" si="31"/>
        <v/>
      </c>
      <c r="T90" s="81" t="str">
        <f t="shared" si="32"/>
        <v/>
      </c>
      <c r="U90" s="87"/>
      <c r="V90" s="87"/>
      <c r="W90" s="87"/>
      <c r="X90" s="85"/>
      <c r="Y90" s="85"/>
      <c r="Z90" s="31" t="str">
        <f t="shared" si="33"/>
        <v/>
      </c>
      <c r="AA90" s="31" t="str">
        <f t="shared" si="34"/>
        <v/>
      </c>
      <c r="AB90" s="81" t="str">
        <f t="shared" si="35"/>
        <v/>
      </c>
    </row>
    <row r="91" spans="2:28" ht="27.6" x14ac:dyDescent="0.25">
      <c r="B91" s="176" t="s">
        <v>138</v>
      </c>
      <c r="C91" s="136" t="s">
        <v>364</v>
      </c>
      <c r="D91" s="86"/>
      <c r="E91" s="86"/>
      <c r="F91" s="176" t="s">
        <v>138</v>
      </c>
      <c r="G91" s="190" t="s">
        <v>401</v>
      </c>
      <c r="H91" s="83" t="s">
        <v>469</v>
      </c>
      <c r="I91" s="85"/>
      <c r="J91" s="85"/>
      <c r="K91" s="84" t="str">
        <f t="shared" si="29"/>
        <v/>
      </c>
      <c r="L91" s="120" t="s">
        <v>334</v>
      </c>
      <c r="M91" s="226" t="s">
        <v>609</v>
      </c>
      <c r="N91" s="87"/>
      <c r="O91" s="86"/>
      <c r="P91" s="85"/>
      <c r="Q91" s="85"/>
      <c r="R91" s="31" t="str">
        <f t="shared" si="30"/>
        <v/>
      </c>
      <c r="S91" s="31" t="str">
        <f t="shared" si="31"/>
        <v/>
      </c>
      <c r="T91" s="81" t="str">
        <f t="shared" si="32"/>
        <v/>
      </c>
      <c r="U91" s="87"/>
      <c r="V91" s="87"/>
      <c r="W91" s="87"/>
      <c r="X91" s="85"/>
      <c r="Y91" s="85"/>
      <c r="Z91" s="31" t="str">
        <f t="shared" si="33"/>
        <v/>
      </c>
      <c r="AA91" s="31" t="str">
        <f t="shared" si="34"/>
        <v/>
      </c>
      <c r="AB91" s="81" t="str">
        <f t="shared" si="35"/>
        <v/>
      </c>
    </row>
    <row r="92" spans="2:28" ht="24" x14ac:dyDescent="0.25">
      <c r="B92" s="176" t="s">
        <v>138</v>
      </c>
      <c r="C92" s="136" t="s">
        <v>365</v>
      </c>
      <c r="D92" s="86"/>
      <c r="E92" s="86"/>
      <c r="F92" s="176" t="s">
        <v>138</v>
      </c>
      <c r="G92" s="190" t="s">
        <v>402</v>
      </c>
      <c r="H92" s="83" t="s">
        <v>595</v>
      </c>
      <c r="I92" s="85"/>
      <c r="J92" s="85"/>
      <c r="K92" s="84" t="str">
        <f t="shared" si="29"/>
        <v/>
      </c>
      <c r="L92" s="120" t="s">
        <v>335</v>
      </c>
      <c r="M92" s="226" t="s">
        <v>605</v>
      </c>
      <c r="N92" s="87"/>
      <c r="O92" s="86"/>
      <c r="P92" s="85"/>
      <c r="Q92" s="85"/>
      <c r="R92" s="31" t="str">
        <f t="shared" si="30"/>
        <v/>
      </c>
      <c r="S92" s="31" t="str">
        <f t="shared" si="31"/>
        <v/>
      </c>
      <c r="T92" s="81" t="str">
        <f t="shared" si="32"/>
        <v/>
      </c>
      <c r="U92" s="87"/>
      <c r="V92" s="87"/>
      <c r="W92" s="87"/>
      <c r="X92" s="85"/>
      <c r="Y92" s="85"/>
      <c r="Z92" s="31" t="str">
        <f t="shared" si="33"/>
        <v/>
      </c>
      <c r="AA92" s="31" t="str">
        <f t="shared" si="34"/>
        <v/>
      </c>
      <c r="AB92" s="81" t="str">
        <f t="shared" si="35"/>
        <v/>
      </c>
    </row>
    <row r="93" spans="2:28" ht="24" x14ac:dyDescent="0.25">
      <c r="B93" s="176" t="s">
        <v>138</v>
      </c>
      <c r="C93" s="136" t="s">
        <v>366</v>
      </c>
      <c r="D93" s="86"/>
      <c r="E93" s="86"/>
      <c r="F93" s="176" t="s">
        <v>138</v>
      </c>
      <c r="G93" s="190" t="s">
        <v>403</v>
      </c>
      <c r="H93" s="83" t="s">
        <v>470</v>
      </c>
      <c r="I93" s="85"/>
      <c r="J93" s="85"/>
      <c r="K93" s="84" t="str">
        <f t="shared" si="29"/>
        <v/>
      </c>
      <c r="L93" s="120" t="s">
        <v>336</v>
      </c>
      <c r="M93" s="226" t="s">
        <v>610</v>
      </c>
      <c r="N93" s="87"/>
      <c r="O93" s="86"/>
      <c r="P93" s="85"/>
      <c r="Q93" s="85"/>
      <c r="R93" s="31" t="str">
        <f t="shared" si="30"/>
        <v/>
      </c>
      <c r="S93" s="31" t="str">
        <f t="shared" si="31"/>
        <v/>
      </c>
      <c r="T93" s="81" t="str">
        <f t="shared" si="32"/>
        <v/>
      </c>
      <c r="U93" s="87"/>
      <c r="V93" s="87"/>
      <c r="W93" s="87"/>
      <c r="X93" s="85"/>
      <c r="Y93" s="85"/>
      <c r="Z93" s="31" t="str">
        <f t="shared" si="33"/>
        <v/>
      </c>
      <c r="AA93" s="31" t="str">
        <f t="shared" si="34"/>
        <v/>
      </c>
      <c r="AB93" s="81" t="str">
        <f t="shared" si="35"/>
        <v/>
      </c>
    </row>
    <row r="94" spans="2:28" ht="36" x14ac:dyDescent="0.25">
      <c r="B94" s="176" t="s">
        <v>138</v>
      </c>
      <c r="C94" s="136" t="s">
        <v>367</v>
      </c>
      <c r="D94" s="86"/>
      <c r="E94" s="86"/>
      <c r="F94" s="176" t="s">
        <v>138</v>
      </c>
      <c r="G94" s="190" t="s">
        <v>404</v>
      </c>
      <c r="H94" s="83" t="s">
        <v>585</v>
      </c>
      <c r="I94" s="85"/>
      <c r="J94" s="85"/>
      <c r="K94" s="84" t="str">
        <f t="shared" si="29"/>
        <v/>
      </c>
      <c r="L94" s="120" t="s">
        <v>337</v>
      </c>
      <c r="M94" s="226" t="s">
        <v>611</v>
      </c>
      <c r="N94" s="87"/>
      <c r="O94" s="86"/>
      <c r="P94" s="85"/>
      <c r="Q94" s="85"/>
      <c r="R94" s="31" t="str">
        <f t="shared" si="30"/>
        <v/>
      </c>
      <c r="S94" s="31" t="str">
        <f t="shared" si="31"/>
        <v/>
      </c>
      <c r="T94" s="81" t="str">
        <f t="shared" si="32"/>
        <v/>
      </c>
      <c r="U94" s="87"/>
      <c r="V94" s="87"/>
      <c r="W94" s="87"/>
      <c r="X94" s="85"/>
      <c r="Y94" s="85"/>
      <c r="Z94" s="31" t="str">
        <f t="shared" si="33"/>
        <v/>
      </c>
      <c r="AA94" s="31" t="str">
        <f t="shared" si="34"/>
        <v/>
      </c>
      <c r="AB94" s="81" t="str">
        <f t="shared" si="35"/>
        <v/>
      </c>
    </row>
    <row r="95" spans="2:28" ht="82.8" x14ac:dyDescent="0.25">
      <c r="B95" s="176" t="s">
        <v>138</v>
      </c>
      <c r="C95" s="136" t="s">
        <v>368</v>
      </c>
      <c r="D95" s="86"/>
      <c r="E95" s="86"/>
      <c r="F95" s="176" t="s">
        <v>138</v>
      </c>
      <c r="G95" s="190" t="s">
        <v>405</v>
      </c>
      <c r="H95" s="83" t="s">
        <v>586</v>
      </c>
      <c r="I95" s="85"/>
      <c r="J95" s="85"/>
      <c r="K95" s="84" t="str">
        <f t="shared" si="29"/>
        <v/>
      </c>
      <c r="L95" s="120" t="s">
        <v>338</v>
      </c>
      <c r="M95" s="226" t="s">
        <v>721</v>
      </c>
      <c r="N95" s="87"/>
      <c r="O95" s="86"/>
      <c r="P95" s="85"/>
      <c r="Q95" s="85"/>
      <c r="R95" s="31" t="str">
        <f t="shared" si="30"/>
        <v/>
      </c>
      <c r="S95" s="31" t="str">
        <f t="shared" si="31"/>
        <v/>
      </c>
      <c r="T95" s="81" t="str">
        <f t="shared" si="32"/>
        <v/>
      </c>
      <c r="U95" s="87"/>
      <c r="V95" s="87"/>
      <c r="W95" s="87"/>
      <c r="X95" s="85"/>
      <c r="Y95" s="85"/>
      <c r="Z95" s="31" t="str">
        <f t="shared" si="33"/>
        <v/>
      </c>
      <c r="AA95" s="31" t="str">
        <f t="shared" si="34"/>
        <v/>
      </c>
      <c r="AB95" s="81" t="str">
        <f t="shared" si="35"/>
        <v/>
      </c>
    </row>
    <row r="96" spans="2:28" ht="60" x14ac:dyDescent="0.25">
      <c r="B96" s="176" t="s">
        <v>138</v>
      </c>
      <c r="C96" s="136" t="s">
        <v>369</v>
      </c>
      <c r="D96" s="86"/>
      <c r="E96" s="86"/>
      <c r="F96" s="176" t="s">
        <v>138</v>
      </c>
      <c r="G96" s="190" t="s">
        <v>406</v>
      </c>
      <c r="H96" s="83" t="s">
        <v>587</v>
      </c>
      <c r="I96" s="85"/>
      <c r="J96" s="85"/>
      <c r="K96" s="84" t="str">
        <f t="shared" si="29"/>
        <v/>
      </c>
      <c r="L96" s="120" t="s">
        <v>339</v>
      </c>
      <c r="M96" s="227" t="s">
        <v>285</v>
      </c>
      <c r="N96" s="87"/>
      <c r="O96" s="86"/>
      <c r="P96" s="85"/>
      <c r="Q96" s="85"/>
      <c r="R96" s="31" t="str">
        <f t="shared" si="30"/>
        <v/>
      </c>
      <c r="S96" s="31" t="str">
        <f t="shared" si="31"/>
        <v/>
      </c>
      <c r="T96" s="81" t="str">
        <f t="shared" si="32"/>
        <v/>
      </c>
      <c r="U96" s="87"/>
      <c r="V96" s="87"/>
      <c r="W96" s="87"/>
      <c r="X96" s="85"/>
      <c r="Y96" s="85"/>
      <c r="Z96" s="31" t="str">
        <f t="shared" si="33"/>
        <v/>
      </c>
      <c r="AA96" s="31" t="str">
        <f t="shared" si="34"/>
        <v/>
      </c>
      <c r="AB96" s="81" t="str">
        <f t="shared" si="35"/>
        <v/>
      </c>
    </row>
    <row r="97" spans="2:28" ht="36" x14ac:dyDescent="0.25">
      <c r="B97" s="176" t="s">
        <v>138</v>
      </c>
      <c r="C97" s="136" t="s">
        <v>370</v>
      </c>
      <c r="D97" s="86"/>
      <c r="E97" s="86"/>
      <c r="F97" s="176" t="s">
        <v>138</v>
      </c>
      <c r="G97" s="190" t="s">
        <v>407</v>
      </c>
      <c r="H97" s="83" t="s">
        <v>588</v>
      </c>
      <c r="I97" s="85"/>
      <c r="J97" s="85"/>
      <c r="K97" s="84" t="str">
        <f t="shared" si="29"/>
        <v/>
      </c>
      <c r="L97" s="120" t="s">
        <v>340</v>
      </c>
      <c r="M97" s="226" t="s">
        <v>612</v>
      </c>
      <c r="N97" s="87"/>
      <c r="O97" s="86"/>
      <c r="P97" s="85"/>
      <c r="Q97" s="85"/>
      <c r="R97" s="31" t="str">
        <f t="shared" si="30"/>
        <v/>
      </c>
      <c r="S97" s="31" t="str">
        <f t="shared" si="31"/>
        <v/>
      </c>
      <c r="T97" s="81" t="str">
        <f t="shared" si="32"/>
        <v/>
      </c>
      <c r="U97" s="87"/>
      <c r="V97" s="87"/>
      <c r="W97" s="87"/>
      <c r="X97" s="85"/>
      <c r="Y97" s="85"/>
      <c r="Z97" s="31" t="str">
        <f t="shared" si="33"/>
        <v/>
      </c>
      <c r="AA97" s="31" t="str">
        <f t="shared" si="34"/>
        <v/>
      </c>
      <c r="AB97" s="81" t="str">
        <f t="shared" si="35"/>
        <v/>
      </c>
    </row>
    <row r="98" spans="2:28" ht="72" x14ac:dyDescent="0.25">
      <c r="B98" s="176" t="s">
        <v>138</v>
      </c>
      <c r="C98" s="136" t="s">
        <v>371</v>
      </c>
      <c r="D98" s="86"/>
      <c r="E98" s="86"/>
      <c r="F98" s="176" t="s">
        <v>138</v>
      </c>
      <c r="G98" s="190" t="s">
        <v>408</v>
      </c>
      <c r="H98" s="83" t="s">
        <v>589</v>
      </c>
      <c r="I98" s="85"/>
      <c r="J98" s="85"/>
      <c r="K98" s="84" t="str">
        <f t="shared" si="29"/>
        <v/>
      </c>
      <c r="L98" s="120" t="s">
        <v>341</v>
      </c>
      <c r="M98" s="226" t="s">
        <v>722</v>
      </c>
      <c r="N98" s="87"/>
      <c r="O98" s="86"/>
      <c r="P98" s="85"/>
      <c r="Q98" s="85"/>
      <c r="R98" s="31" t="str">
        <f t="shared" si="30"/>
        <v/>
      </c>
      <c r="S98" s="31" t="str">
        <f t="shared" si="31"/>
        <v/>
      </c>
      <c r="T98" s="81" t="str">
        <f t="shared" si="32"/>
        <v/>
      </c>
      <c r="U98" s="87"/>
      <c r="V98" s="87"/>
      <c r="W98" s="87"/>
      <c r="X98" s="85"/>
      <c r="Y98" s="85"/>
      <c r="Z98" s="31" t="str">
        <f t="shared" si="33"/>
        <v/>
      </c>
      <c r="AA98" s="31" t="str">
        <f t="shared" si="34"/>
        <v/>
      </c>
      <c r="AB98" s="81" t="str">
        <f t="shared" si="35"/>
        <v/>
      </c>
    </row>
    <row r="99" spans="2:28" ht="36" x14ac:dyDescent="0.25">
      <c r="B99" s="176" t="s">
        <v>138</v>
      </c>
      <c r="C99" s="136" t="s">
        <v>372</v>
      </c>
      <c r="D99" s="86"/>
      <c r="E99" s="86"/>
      <c r="F99" s="176" t="s">
        <v>138</v>
      </c>
      <c r="G99" s="190" t="s">
        <v>409</v>
      </c>
      <c r="H99" s="83" t="s">
        <v>590</v>
      </c>
      <c r="I99" s="85"/>
      <c r="J99" s="85"/>
      <c r="K99" s="84" t="str">
        <f t="shared" si="29"/>
        <v/>
      </c>
      <c r="L99" s="120" t="s">
        <v>342</v>
      </c>
      <c r="M99" s="226" t="s">
        <v>613</v>
      </c>
      <c r="N99" s="87"/>
      <c r="O99" s="86"/>
      <c r="P99" s="85"/>
      <c r="Q99" s="85"/>
      <c r="R99" s="31" t="str">
        <f t="shared" si="30"/>
        <v/>
      </c>
      <c r="S99" s="31" t="str">
        <f t="shared" si="31"/>
        <v/>
      </c>
      <c r="T99" s="81" t="str">
        <f t="shared" si="32"/>
        <v/>
      </c>
      <c r="U99" s="87"/>
      <c r="V99" s="87"/>
      <c r="W99" s="87"/>
      <c r="X99" s="85"/>
      <c r="Y99" s="85"/>
      <c r="Z99" s="31" t="str">
        <f t="shared" si="33"/>
        <v/>
      </c>
      <c r="AA99" s="31" t="str">
        <f t="shared" si="34"/>
        <v/>
      </c>
      <c r="AB99" s="81" t="str">
        <f t="shared" si="35"/>
        <v/>
      </c>
    </row>
    <row r="100" spans="2:28" ht="108" x14ac:dyDescent="0.25">
      <c r="B100" s="176" t="s">
        <v>138</v>
      </c>
      <c r="C100" s="136" t="s">
        <v>373</v>
      </c>
      <c r="D100" s="86"/>
      <c r="E100" s="86"/>
      <c r="F100" s="176" t="s">
        <v>138</v>
      </c>
      <c r="G100" s="190" t="s">
        <v>410</v>
      </c>
      <c r="H100" s="83" t="s">
        <v>597</v>
      </c>
      <c r="I100" s="85"/>
      <c r="J100" s="85"/>
      <c r="K100" s="84" t="str">
        <f t="shared" si="29"/>
        <v/>
      </c>
      <c r="L100" s="120" t="s">
        <v>343</v>
      </c>
      <c r="M100" s="226" t="s">
        <v>723</v>
      </c>
      <c r="N100" s="87"/>
      <c r="O100" s="86"/>
      <c r="P100" s="85"/>
      <c r="Q100" s="85"/>
      <c r="R100" s="31" t="str">
        <f t="shared" si="30"/>
        <v/>
      </c>
      <c r="S100" s="31" t="str">
        <f t="shared" si="31"/>
        <v/>
      </c>
      <c r="T100" s="81" t="str">
        <f t="shared" si="32"/>
        <v/>
      </c>
      <c r="U100" s="87"/>
      <c r="V100" s="87"/>
      <c r="W100" s="87"/>
      <c r="X100" s="85"/>
      <c r="Y100" s="85"/>
      <c r="Z100" s="31" t="str">
        <f t="shared" si="33"/>
        <v/>
      </c>
      <c r="AA100" s="31" t="str">
        <f t="shared" si="34"/>
        <v/>
      </c>
      <c r="AB100" s="81" t="str">
        <f t="shared" si="35"/>
        <v/>
      </c>
    </row>
    <row r="101" spans="2:28" ht="132" x14ac:dyDescent="0.25">
      <c r="B101" s="176" t="s">
        <v>138</v>
      </c>
      <c r="C101" s="136" t="s">
        <v>374</v>
      </c>
      <c r="D101" s="86"/>
      <c r="E101" s="86"/>
      <c r="F101" s="176" t="s">
        <v>138</v>
      </c>
      <c r="G101" s="190" t="s">
        <v>411</v>
      </c>
      <c r="H101" s="83" t="s">
        <v>591</v>
      </c>
      <c r="I101" s="85"/>
      <c r="J101" s="85"/>
      <c r="K101" s="84" t="str">
        <f t="shared" si="29"/>
        <v/>
      </c>
      <c r="L101" s="120" t="s">
        <v>344</v>
      </c>
      <c r="M101" s="226" t="s">
        <v>724</v>
      </c>
      <c r="N101" s="87"/>
      <c r="O101" s="86"/>
      <c r="P101" s="85"/>
      <c r="Q101" s="85"/>
      <c r="R101" s="31" t="str">
        <f t="shared" si="30"/>
        <v/>
      </c>
      <c r="S101" s="31" t="str">
        <f t="shared" si="31"/>
        <v/>
      </c>
      <c r="T101" s="81" t="str">
        <f t="shared" si="32"/>
        <v/>
      </c>
      <c r="U101" s="87"/>
      <c r="V101" s="87"/>
      <c r="W101" s="87"/>
      <c r="X101" s="85"/>
      <c r="Y101" s="85"/>
      <c r="Z101" s="31" t="str">
        <f t="shared" si="33"/>
        <v/>
      </c>
      <c r="AA101" s="31" t="str">
        <f t="shared" si="34"/>
        <v/>
      </c>
      <c r="AB101" s="81" t="str">
        <f t="shared" si="35"/>
        <v/>
      </c>
    </row>
    <row r="102" spans="2:28" ht="39.6" customHeight="1" x14ac:dyDescent="0.25">
      <c r="B102" s="176" t="s">
        <v>138</v>
      </c>
      <c r="C102" s="136" t="s">
        <v>375</v>
      </c>
      <c r="D102" s="86"/>
      <c r="E102" s="86"/>
      <c r="F102" s="176" t="s">
        <v>138</v>
      </c>
      <c r="G102" s="190" t="s">
        <v>412</v>
      </c>
      <c r="H102" s="83" t="s">
        <v>592</v>
      </c>
      <c r="I102" s="85"/>
      <c r="J102" s="85"/>
      <c r="K102" s="84" t="str">
        <f t="shared" si="29"/>
        <v/>
      </c>
      <c r="L102" s="120" t="s">
        <v>345</v>
      </c>
      <c r="M102" s="226" t="s">
        <v>614</v>
      </c>
      <c r="N102" s="87"/>
      <c r="O102" s="86"/>
      <c r="P102" s="85"/>
      <c r="Q102" s="85"/>
      <c r="R102" s="31" t="str">
        <f t="shared" si="30"/>
        <v/>
      </c>
      <c r="S102" s="31" t="str">
        <f t="shared" si="31"/>
        <v/>
      </c>
      <c r="T102" s="81" t="str">
        <f t="shared" si="32"/>
        <v/>
      </c>
      <c r="U102" s="87"/>
      <c r="V102" s="87"/>
      <c r="W102" s="87"/>
      <c r="X102" s="85"/>
      <c r="Y102" s="85"/>
      <c r="Z102" s="31" t="str">
        <f t="shared" si="33"/>
        <v/>
      </c>
      <c r="AA102" s="31" t="str">
        <f t="shared" si="34"/>
        <v/>
      </c>
      <c r="AB102" s="81" t="str">
        <f t="shared" si="35"/>
        <v/>
      </c>
    </row>
    <row r="103" spans="2:28" s="88" customFormat="1" ht="25.2" hidden="1" customHeight="1" x14ac:dyDescent="0.25">
      <c r="B103" s="86" t="s">
        <v>138</v>
      </c>
      <c r="C103" s="87" t="s">
        <v>593</v>
      </c>
      <c r="D103" s="86"/>
      <c r="E103" s="86"/>
      <c r="F103" s="86" t="s">
        <v>138</v>
      </c>
      <c r="G103" s="119" t="s">
        <v>98</v>
      </c>
      <c r="H103" s="149" t="s">
        <v>96</v>
      </c>
      <c r="I103" s="85"/>
      <c r="J103" s="85"/>
      <c r="K103" s="195" t="str">
        <f t="shared" si="29"/>
        <v/>
      </c>
      <c r="L103" s="119" t="s">
        <v>99</v>
      </c>
      <c r="M103" s="149" t="s">
        <v>97</v>
      </c>
      <c r="N103" s="87"/>
      <c r="O103" s="86"/>
      <c r="P103" s="85"/>
      <c r="Q103" s="85"/>
      <c r="R103" s="94" t="str">
        <f t="shared" si="30"/>
        <v/>
      </c>
      <c r="S103" s="94" t="str">
        <f t="shared" si="31"/>
        <v/>
      </c>
      <c r="T103" s="196" t="str">
        <f t="shared" si="32"/>
        <v/>
      </c>
      <c r="U103" s="87" t="s">
        <v>97</v>
      </c>
      <c r="V103" s="87"/>
      <c r="W103" s="87"/>
      <c r="X103" s="85"/>
      <c r="Y103" s="85"/>
      <c r="Z103" s="94" t="str">
        <f t="shared" si="33"/>
        <v/>
      </c>
      <c r="AA103" s="94" t="str">
        <f t="shared" si="34"/>
        <v/>
      </c>
      <c r="AB103" s="196" t="str">
        <f t="shared" si="35"/>
        <v/>
      </c>
    </row>
    <row r="104" spans="2:28" s="88" customFormat="1" ht="29.4" customHeight="1" x14ac:dyDescent="0.25">
      <c r="B104" s="86" t="s">
        <v>138</v>
      </c>
      <c r="C104" s="87" t="s">
        <v>593</v>
      </c>
      <c r="D104" s="86"/>
      <c r="E104" s="86"/>
      <c r="F104" s="86" t="s">
        <v>138</v>
      </c>
      <c r="G104" s="119" t="s">
        <v>100</v>
      </c>
      <c r="H104" s="149" t="s">
        <v>96</v>
      </c>
      <c r="I104" s="85"/>
      <c r="J104" s="85"/>
      <c r="K104" s="195" t="str">
        <f t="shared" si="29"/>
        <v/>
      </c>
      <c r="L104" s="119" t="s">
        <v>101</v>
      </c>
      <c r="M104" s="149" t="s">
        <v>97</v>
      </c>
      <c r="N104" s="87"/>
      <c r="O104" s="86"/>
      <c r="P104" s="85"/>
      <c r="Q104" s="85"/>
      <c r="R104" s="94" t="str">
        <f t="shared" si="30"/>
        <v/>
      </c>
      <c r="S104" s="94" t="str">
        <f t="shared" si="31"/>
        <v/>
      </c>
      <c r="T104" s="196" t="str">
        <f t="shared" si="32"/>
        <v/>
      </c>
      <c r="U104" s="87" t="s">
        <v>97</v>
      </c>
      <c r="V104" s="87"/>
      <c r="W104" s="87"/>
      <c r="X104" s="85"/>
      <c r="Y104" s="85"/>
      <c r="Z104" s="94" t="str">
        <f t="shared" si="33"/>
        <v/>
      </c>
      <c r="AA104" s="94" t="str">
        <f t="shared" si="34"/>
        <v/>
      </c>
      <c r="AB104" s="196" t="str">
        <f t="shared" si="35"/>
        <v/>
      </c>
    </row>
    <row r="105" spans="2:28" ht="168" x14ac:dyDescent="0.25">
      <c r="B105" s="176" t="s">
        <v>139</v>
      </c>
      <c r="C105" s="136" t="s">
        <v>348</v>
      </c>
      <c r="D105" s="86"/>
      <c r="E105" s="86"/>
      <c r="F105" s="176" t="s">
        <v>139</v>
      </c>
      <c r="G105" s="31" t="s">
        <v>199</v>
      </c>
      <c r="H105" s="83" t="s">
        <v>460</v>
      </c>
      <c r="I105" s="85"/>
      <c r="J105" s="85"/>
      <c r="K105" s="84" t="str">
        <f t="shared" si="29"/>
        <v/>
      </c>
      <c r="L105" s="31" t="s">
        <v>227</v>
      </c>
      <c r="M105" s="225" t="s">
        <v>289</v>
      </c>
      <c r="N105" s="87"/>
      <c r="O105" s="86"/>
      <c r="P105" s="85"/>
      <c r="Q105" s="85"/>
      <c r="R105" s="31" t="str">
        <f t="shared" si="30"/>
        <v/>
      </c>
      <c r="S105" s="31" t="str">
        <f t="shared" si="31"/>
        <v/>
      </c>
      <c r="T105" s="81" t="str">
        <f t="shared" si="32"/>
        <v/>
      </c>
      <c r="U105" s="87"/>
      <c r="V105" s="87"/>
      <c r="W105" s="87"/>
      <c r="X105" s="85"/>
      <c r="Y105" s="85"/>
      <c r="Z105" s="31" t="str">
        <f t="shared" si="33"/>
        <v/>
      </c>
      <c r="AA105" s="31" t="str">
        <f t="shared" si="34"/>
        <v/>
      </c>
      <c r="AB105" s="81" t="str">
        <f t="shared" si="35"/>
        <v/>
      </c>
    </row>
    <row r="106" spans="2:28" ht="48" x14ac:dyDescent="0.25">
      <c r="B106" s="176" t="s">
        <v>139</v>
      </c>
      <c r="C106" s="136" t="s">
        <v>349</v>
      </c>
      <c r="D106" s="86"/>
      <c r="E106" s="86"/>
      <c r="F106" s="176" t="s">
        <v>139</v>
      </c>
      <c r="G106" s="31" t="s">
        <v>200</v>
      </c>
      <c r="H106" s="83" t="s">
        <v>579</v>
      </c>
      <c r="I106" s="85"/>
      <c r="J106" s="85"/>
      <c r="K106" s="84" t="str">
        <f t="shared" si="29"/>
        <v/>
      </c>
      <c r="L106" s="31" t="s">
        <v>232</v>
      </c>
      <c r="M106" s="225" t="s">
        <v>286</v>
      </c>
      <c r="N106" s="87"/>
      <c r="O106" s="86"/>
      <c r="P106" s="85"/>
      <c r="Q106" s="85"/>
      <c r="R106" s="31" t="str">
        <f t="shared" si="30"/>
        <v/>
      </c>
      <c r="S106" s="31" t="str">
        <f t="shared" si="31"/>
        <v/>
      </c>
      <c r="T106" s="81" t="str">
        <f t="shared" si="32"/>
        <v/>
      </c>
      <c r="U106" s="87"/>
      <c r="V106" s="87"/>
      <c r="W106" s="87"/>
      <c r="X106" s="85"/>
      <c r="Y106" s="85"/>
      <c r="Z106" s="31" t="str">
        <f t="shared" si="33"/>
        <v/>
      </c>
      <c r="AA106" s="31" t="str">
        <f t="shared" si="34"/>
        <v/>
      </c>
      <c r="AB106" s="81" t="str">
        <f t="shared" si="35"/>
        <v/>
      </c>
    </row>
    <row r="107" spans="2:28" ht="60" x14ac:dyDescent="0.25">
      <c r="B107" s="176" t="s">
        <v>139</v>
      </c>
      <c r="C107" s="136" t="s">
        <v>350</v>
      </c>
      <c r="D107" s="86"/>
      <c r="E107" s="86"/>
      <c r="F107" s="176" t="s">
        <v>139</v>
      </c>
      <c r="G107" s="31" t="s">
        <v>201</v>
      </c>
      <c r="H107" s="148" t="s">
        <v>108</v>
      </c>
      <c r="I107" s="85"/>
      <c r="J107" s="85"/>
      <c r="K107" s="84" t="str">
        <f t="shared" si="29"/>
        <v/>
      </c>
      <c r="L107" s="31" t="s">
        <v>233</v>
      </c>
      <c r="M107" s="225" t="s">
        <v>287</v>
      </c>
      <c r="N107" s="87"/>
      <c r="O107" s="86"/>
      <c r="P107" s="85"/>
      <c r="Q107" s="85"/>
      <c r="R107" s="31" t="str">
        <f t="shared" si="30"/>
        <v/>
      </c>
      <c r="S107" s="31" t="str">
        <f t="shared" si="31"/>
        <v/>
      </c>
      <c r="T107" s="81" t="str">
        <f t="shared" si="32"/>
        <v/>
      </c>
      <c r="U107" s="87"/>
      <c r="V107" s="87"/>
      <c r="W107" s="87"/>
      <c r="X107" s="85"/>
      <c r="Y107" s="85"/>
      <c r="Z107" s="31" t="str">
        <f t="shared" si="33"/>
        <v/>
      </c>
      <c r="AA107" s="31" t="str">
        <f t="shared" si="34"/>
        <v/>
      </c>
      <c r="AB107" s="81" t="str">
        <f t="shared" si="35"/>
        <v/>
      </c>
    </row>
    <row r="108" spans="2:28" ht="60" x14ac:dyDescent="0.25">
      <c r="B108" s="176" t="s">
        <v>139</v>
      </c>
      <c r="C108" s="136" t="s">
        <v>351</v>
      </c>
      <c r="D108" s="86"/>
      <c r="E108" s="86"/>
      <c r="F108" s="176" t="s">
        <v>139</v>
      </c>
      <c r="G108" s="31" t="s">
        <v>202</v>
      </c>
      <c r="H108" s="148" t="s">
        <v>461</v>
      </c>
      <c r="I108" s="85"/>
      <c r="J108" s="85"/>
      <c r="K108" s="84" t="str">
        <f t="shared" si="29"/>
        <v/>
      </c>
      <c r="L108" s="31" t="s">
        <v>228</v>
      </c>
      <c r="M108" s="225" t="s">
        <v>288</v>
      </c>
      <c r="N108" s="87"/>
      <c r="O108" s="86"/>
      <c r="P108" s="85"/>
      <c r="Q108" s="85"/>
      <c r="R108" s="31" t="str">
        <f t="shared" si="30"/>
        <v/>
      </c>
      <c r="S108" s="31" t="str">
        <f t="shared" si="31"/>
        <v/>
      </c>
      <c r="T108" s="81" t="str">
        <f t="shared" si="32"/>
        <v/>
      </c>
      <c r="U108" s="87"/>
      <c r="V108" s="87"/>
      <c r="W108" s="87"/>
      <c r="X108" s="85"/>
      <c r="Y108" s="85"/>
      <c r="Z108" s="31" t="str">
        <f t="shared" si="33"/>
        <v/>
      </c>
      <c r="AA108" s="31" t="str">
        <f t="shared" si="34"/>
        <v/>
      </c>
      <c r="AB108" s="81" t="str">
        <f t="shared" si="35"/>
        <v/>
      </c>
    </row>
    <row r="109" spans="2:28" ht="41.4" x14ac:dyDescent="0.25">
      <c r="B109" s="176" t="s">
        <v>139</v>
      </c>
      <c r="C109" s="136" t="s">
        <v>352</v>
      </c>
      <c r="D109" s="86"/>
      <c r="E109" s="86"/>
      <c r="F109" s="176" t="s">
        <v>139</v>
      </c>
      <c r="G109" s="31" t="s">
        <v>203</v>
      </c>
      <c r="H109" s="83" t="s">
        <v>581</v>
      </c>
      <c r="I109" s="85"/>
      <c r="J109" s="85"/>
      <c r="K109" s="84" t="str">
        <f t="shared" si="29"/>
        <v/>
      </c>
      <c r="L109" s="31" t="s">
        <v>229</v>
      </c>
      <c r="M109" s="226" t="s">
        <v>282</v>
      </c>
      <c r="N109" s="87"/>
      <c r="O109" s="86"/>
      <c r="P109" s="85"/>
      <c r="Q109" s="85"/>
      <c r="R109" s="31" t="str">
        <f t="shared" si="30"/>
        <v/>
      </c>
      <c r="S109" s="31" t="str">
        <f t="shared" si="31"/>
        <v/>
      </c>
      <c r="T109" s="81" t="str">
        <f t="shared" si="32"/>
        <v/>
      </c>
      <c r="U109" s="87"/>
      <c r="V109" s="87"/>
      <c r="W109" s="87"/>
      <c r="X109" s="85"/>
      <c r="Y109" s="85"/>
      <c r="Z109" s="31" t="str">
        <f t="shared" si="33"/>
        <v/>
      </c>
      <c r="AA109" s="31" t="str">
        <f t="shared" si="34"/>
        <v/>
      </c>
      <c r="AB109" s="81" t="str">
        <f t="shared" si="35"/>
        <v/>
      </c>
    </row>
    <row r="110" spans="2:28" ht="36" x14ac:dyDescent="0.25">
      <c r="B110" s="176" t="s">
        <v>139</v>
      </c>
      <c r="C110" s="136" t="s">
        <v>353</v>
      </c>
      <c r="D110" s="86"/>
      <c r="E110" s="86"/>
      <c r="F110" s="176" t="s">
        <v>139</v>
      </c>
      <c r="G110" s="31" t="s">
        <v>204</v>
      </c>
      <c r="H110" s="83" t="s">
        <v>462</v>
      </c>
      <c r="I110" s="85"/>
      <c r="J110" s="85"/>
      <c r="K110" s="84" t="str">
        <f t="shared" si="29"/>
        <v/>
      </c>
      <c r="L110" s="31" t="s">
        <v>230</v>
      </c>
      <c r="M110" s="226" t="s">
        <v>603</v>
      </c>
      <c r="N110" s="87"/>
      <c r="O110" s="86"/>
      <c r="P110" s="85"/>
      <c r="Q110" s="85"/>
      <c r="R110" s="31" t="str">
        <f t="shared" si="30"/>
        <v/>
      </c>
      <c r="S110" s="31" t="str">
        <f t="shared" si="31"/>
        <v/>
      </c>
      <c r="T110" s="81" t="str">
        <f t="shared" si="32"/>
        <v/>
      </c>
      <c r="U110" s="87"/>
      <c r="V110" s="87"/>
      <c r="W110" s="87"/>
      <c r="X110" s="85"/>
      <c r="Y110" s="85"/>
      <c r="Z110" s="31" t="str">
        <f t="shared" si="33"/>
        <v/>
      </c>
      <c r="AA110" s="31" t="str">
        <f t="shared" si="34"/>
        <v/>
      </c>
      <c r="AB110" s="81" t="str">
        <f t="shared" si="35"/>
        <v/>
      </c>
    </row>
    <row r="111" spans="2:28" ht="36" x14ac:dyDescent="0.25">
      <c r="B111" s="176" t="s">
        <v>139</v>
      </c>
      <c r="C111" s="136" t="s">
        <v>354</v>
      </c>
      <c r="D111" s="86"/>
      <c r="E111" s="86"/>
      <c r="F111" s="176" t="s">
        <v>139</v>
      </c>
      <c r="G111" s="31" t="s">
        <v>205</v>
      </c>
      <c r="H111" s="83" t="s">
        <v>463</v>
      </c>
      <c r="I111" s="85"/>
      <c r="J111" s="85"/>
      <c r="K111" s="84" t="str">
        <f t="shared" si="29"/>
        <v/>
      </c>
      <c r="L111" s="31" t="s">
        <v>231</v>
      </c>
      <c r="M111" s="226" t="s">
        <v>282</v>
      </c>
      <c r="N111" s="87"/>
      <c r="O111" s="86"/>
      <c r="P111" s="85"/>
      <c r="Q111" s="85"/>
      <c r="R111" s="31" t="str">
        <f t="shared" si="30"/>
        <v/>
      </c>
      <c r="S111" s="31" t="str">
        <f t="shared" si="31"/>
        <v/>
      </c>
      <c r="T111" s="81" t="str">
        <f t="shared" si="32"/>
        <v/>
      </c>
      <c r="U111" s="87"/>
      <c r="V111" s="87"/>
      <c r="W111" s="87"/>
      <c r="X111" s="85"/>
      <c r="Y111" s="85"/>
      <c r="Z111" s="31" t="str">
        <f t="shared" si="33"/>
        <v/>
      </c>
      <c r="AA111" s="31" t="str">
        <f t="shared" si="34"/>
        <v/>
      </c>
      <c r="AB111" s="81" t="str">
        <f t="shared" si="35"/>
        <v/>
      </c>
    </row>
    <row r="112" spans="2:28" ht="27.6" x14ac:dyDescent="0.25">
      <c r="B112" s="176" t="s">
        <v>139</v>
      </c>
      <c r="C112" s="136" t="s">
        <v>355</v>
      </c>
      <c r="D112" s="86"/>
      <c r="E112" s="86"/>
      <c r="F112" s="176" t="s">
        <v>139</v>
      </c>
      <c r="G112" s="31" t="s">
        <v>206</v>
      </c>
      <c r="H112" s="83" t="s">
        <v>464</v>
      </c>
      <c r="I112" s="85"/>
      <c r="J112" s="85"/>
      <c r="K112" s="84" t="str">
        <f t="shared" si="29"/>
        <v/>
      </c>
      <c r="L112" s="31" t="s">
        <v>234</v>
      </c>
      <c r="M112" s="226" t="s">
        <v>284</v>
      </c>
      <c r="N112" s="87"/>
      <c r="O112" s="86"/>
      <c r="P112" s="85"/>
      <c r="Q112" s="85"/>
      <c r="R112" s="31" t="str">
        <f t="shared" si="30"/>
        <v/>
      </c>
      <c r="S112" s="31" t="str">
        <f t="shared" si="31"/>
        <v/>
      </c>
      <c r="T112" s="81" t="str">
        <f t="shared" si="32"/>
        <v/>
      </c>
      <c r="U112" s="87"/>
      <c r="V112" s="87"/>
      <c r="W112" s="87"/>
      <c r="X112" s="85"/>
      <c r="Y112" s="85"/>
      <c r="Z112" s="31" t="str">
        <f t="shared" si="33"/>
        <v/>
      </c>
      <c r="AA112" s="31" t="str">
        <f t="shared" si="34"/>
        <v/>
      </c>
      <c r="AB112" s="81" t="str">
        <f t="shared" si="35"/>
        <v/>
      </c>
    </row>
    <row r="113" spans="2:28" ht="36" x14ac:dyDescent="0.25">
      <c r="B113" s="176" t="s">
        <v>139</v>
      </c>
      <c r="C113" s="136" t="s">
        <v>356</v>
      </c>
      <c r="D113" s="86"/>
      <c r="E113" s="86"/>
      <c r="F113" s="176" t="s">
        <v>139</v>
      </c>
      <c r="G113" s="31" t="s">
        <v>207</v>
      </c>
      <c r="H113" s="83" t="s">
        <v>582</v>
      </c>
      <c r="I113" s="85"/>
      <c r="J113" s="85"/>
      <c r="K113" s="84" t="str">
        <f t="shared" si="29"/>
        <v/>
      </c>
      <c r="L113" s="31" t="s">
        <v>235</v>
      </c>
      <c r="M113" s="226" t="s">
        <v>283</v>
      </c>
      <c r="N113" s="87"/>
      <c r="O113" s="86"/>
      <c r="P113" s="85"/>
      <c r="Q113" s="85"/>
      <c r="R113" s="31" t="str">
        <f t="shared" si="30"/>
        <v/>
      </c>
      <c r="S113" s="31" t="str">
        <f t="shared" si="31"/>
        <v/>
      </c>
      <c r="T113" s="81" t="str">
        <f t="shared" si="32"/>
        <v/>
      </c>
      <c r="U113" s="87"/>
      <c r="V113" s="87"/>
      <c r="W113" s="87"/>
      <c r="X113" s="85"/>
      <c r="Y113" s="85"/>
      <c r="Z113" s="31" t="str">
        <f t="shared" si="33"/>
        <v/>
      </c>
      <c r="AA113" s="31" t="str">
        <f t="shared" si="34"/>
        <v/>
      </c>
      <c r="AB113" s="81" t="str">
        <f t="shared" si="35"/>
        <v/>
      </c>
    </row>
    <row r="114" spans="2:28" ht="96" x14ac:dyDescent="0.25">
      <c r="B114" s="176" t="s">
        <v>139</v>
      </c>
      <c r="C114" s="136" t="s">
        <v>357</v>
      </c>
      <c r="D114" s="86"/>
      <c r="E114" s="86"/>
      <c r="F114" s="176" t="s">
        <v>139</v>
      </c>
      <c r="G114" s="31" t="s">
        <v>208</v>
      </c>
      <c r="H114" s="83" t="s">
        <v>107</v>
      </c>
      <c r="I114" s="85"/>
      <c r="J114" s="85"/>
      <c r="K114" s="84" t="str">
        <f t="shared" si="29"/>
        <v/>
      </c>
      <c r="L114" s="31" t="s">
        <v>236</v>
      </c>
      <c r="M114" s="226" t="s">
        <v>725</v>
      </c>
      <c r="N114" s="87"/>
      <c r="O114" s="86"/>
      <c r="P114" s="85"/>
      <c r="Q114" s="85"/>
      <c r="R114" s="31" t="str">
        <f t="shared" si="30"/>
        <v/>
      </c>
      <c r="S114" s="31" t="str">
        <f t="shared" si="31"/>
        <v/>
      </c>
      <c r="T114" s="81" t="str">
        <f t="shared" si="32"/>
        <v/>
      </c>
      <c r="U114" s="87"/>
      <c r="V114" s="87"/>
      <c r="W114" s="87"/>
      <c r="X114" s="85"/>
      <c r="Y114" s="85"/>
      <c r="Z114" s="31" t="str">
        <f t="shared" si="33"/>
        <v/>
      </c>
      <c r="AA114" s="31" t="str">
        <f t="shared" si="34"/>
        <v/>
      </c>
      <c r="AB114" s="81" t="str">
        <f t="shared" si="35"/>
        <v/>
      </c>
    </row>
    <row r="115" spans="2:28" ht="24" x14ac:dyDescent="0.25">
      <c r="B115" s="176" t="s">
        <v>139</v>
      </c>
      <c r="C115" s="136" t="s">
        <v>358</v>
      </c>
      <c r="D115" s="86"/>
      <c r="E115" s="86"/>
      <c r="F115" s="176" t="s">
        <v>139</v>
      </c>
      <c r="G115" s="31" t="s">
        <v>209</v>
      </c>
      <c r="H115" s="83" t="s">
        <v>465</v>
      </c>
      <c r="I115" s="85"/>
      <c r="J115" s="85"/>
      <c r="K115" s="84" t="str">
        <f t="shared" si="29"/>
        <v/>
      </c>
      <c r="L115" s="31" t="s">
        <v>237</v>
      </c>
      <c r="M115" s="226" t="s">
        <v>608</v>
      </c>
      <c r="N115" s="87"/>
      <c r="O115" s="86"/>
      <c r="P115" s="85"/>
      <c r="Q115" s="85"/>
      <c r="R115" s="31" t="str">
        <f t="shared" si="30"/>
        <v/>
      </c>
      <c r="S115" s="31" t="str">
        <f t="shared" si="31"/>
        <v/>
      </c>
      <c r="T115" s="81" t="str">
        <f t="shared" si="32"/>
        <v/>
      </c>
      <c r="U115" s="87"/>
      <c r="V115" s="87"/>
      <c r="W115" s="87"/>
      <c r="X115" s="85"/>
      <c r="Y115" s="85"/>
      <c r="Z115" s="31" t="str">
        <f t="shared" si="33"/>
        <v/>
      </c>
      <c r="AA115" s="31" t="str">
        <f t="shared" si="34"/>
        <v/>
      </c>
      <c r="AB115" s="81" t="str">
        <f t="shared" si="35"/>
        <v/>
      </c>
    </row>
    <row r="116" spans="2:28" ht="27.6" x14ac:dyDescent="0.25">
      <c r="B116" s="176" t="s">
        <v>139</v>
      </c>
      <c r="C116" s="136" t="s">
        <v>359</v>
      </c>
      <c r="D116" s="86"/>
      <c r="E116" s="86"/>
      <c r="F116" s="176" t="s">
        <v>139</v>
      </c>
      <c r="G116" s="31" t="s">
        <v>210</v>
      </c>
      <c r="H116" s="83" t="s">
        <v>583</v>
      </c>
      <c r="I116" s="85"/>
      <c r="J116" s="85"/>
      <c r="K116" s="84" t="str">
        <f t="shared" si="29"/>
        <v/>
      </c>
      <c r="L116" s="31" t="s">
        <v>238</v>
      </c>
      <c r="M116" s="226" t="s">
        <v>604</v>
      </c>
      <c r="N116" s="87"/>
      <c r="O116" s="86"/>
      <c r="P116" s="85"/>
      <c r="Q116" s="85"/>
      <c r="R116" s="31" t="str">
        <f t="shared" si="30"/>
        <v/>
      </c>
      <c r="S116" s="31" t="str">
        <f t="shared" si="31"/>
        <v/>
      </c>
      <c r="T116" s="81" t="str">
        <f t="shared" si="32"/>
        <v/>
      </c>
      <c r="U116" s="87"/>
      <c r="V116" s="87"/>
      <c r="W116" s="87"/>
      <c r="X116" s="85"/>
      <c r="Y116" s="85"/>
      <c r="Z116" s="31" t="str">
        <f t="shared" si="33"/>
        <v/>
      </c>
      <c r="AA116" s="31" t="str">
        <f t="shared" si="34"/>
        <v/>
      </c>
      <c r="AB116" s="81" t="str">
        <f t="shared" si="35"/>
        <v/>
      </c>
    </row>
    <row r="117" spans="2:28" ht="60" x14ac:dyDescent="0.25">
      <c r="B117" s="176" t="s">
        <v>139</v>
      </c>
      <c r="C117" s="136" t="s">
        <v>360</v>
      </c>
      <c r="D117" s="86"/>
      <c r="E117" s="86"/>
      <c r="F117" s="176" t="s">
        <v>139</v>
      </c>
      <c r="G117" s="31" t="s">
        <v>211</v>
      </c>
      <c r="H117" s="83" t="s">
        <v>466</v>
      </c>
      <c r="I117" s="85"/>
      <c r="J117" s="85"/>
      <c r="K117" s="84" t="str">
        <f t="shared" si="29"/>
        <v/>
      </c>
      <c r="L117" s="31" t="s">
        <v>239</v>
      </c>
      <c r="M117" s="226" t="s">
        <v>726</v>
      </c>
      <c r="N117" s="87"/>
      <c r="O117" s="86"/>
      <c r="P117" s="85"/>
      <c r="Q117" s="85"/>
      <c r="R117" s="31" t="str">
        <f t="shared" si="30"/>
        <v/>
      </c>
      <c r="S117" s="31" t="str">
        <f t="shared" si="31"/>
        <v/>
      </c>
      <c r="T117" s="81" t="str">
        <f t="shared" si="32"/>
        <v/>
      </c>
      <c r="U117" s="87"/>
      <c r="V117" s="87"/>
      <c r="W117" s="87"/>
      <c r="X117" s="85"/>
      <c r="Y117" s="85"/>
      <c r="Z117" s="31" t="str">
        <f t="shared" si="33"/>
        <v/>
      </c>
      <c r="AA117" s="31" t="str">
        <f t="shared" si="34"/>
        <v/>
      </c>
      <c r="AB117" s="81" t="str">
        <f t="shared" si="35"/>
        <v/>
      </c>
    </row>
    <row r="118" spans="2:28" ht="27.6" x14ac:dyDescent="0.25">
      <c r="B118" s="176" t="s">
        <v>139</v>
      </c>
      <c r="C118" s="136" t="s">
        <v>361</v>
      </c>
      <c r="D118" s="86"/>
      <c r="E118" s="86"/>
      <c r="F118" s="176" t="s">
        <v>139</v>
      </c>
      <c r="G118" s="31" t="s">
        <v>212</v>
      </c>
      <c r="H118" s="83" t="s">
        <v>467</v>
      </c>
      <c r="I118" s="85"/>
      <c r="J118" s="85"/>
      <c r="K118" s="84" t="str">
        <f t="shared" si="29"/>
        <v/>
      </c>
      <c r="L118" s="31" t="s">
        <v>240</v>
      </c>
      <c r="M118" s="226" t="s">
        <v>607</v>
      </c>
      <c r="N118" s="87"/>
      <c r="O118" s="86"/>
      <c r="P118" s="85"/>
      <c r="Q118" s="85"/>
      <c r="R118" s="31" t="str">
        <f t="shared" si="30"/>
        <v/>
      </c>
      <c r="S118" s="31" t="str">
        <f t="shared" si="31"/>
        <v/>
      </c>
      <c r="T118" s="81" t="str">
        <f t="shared" si="32"/>
        <v/>
      </c>
      <c r="U118" s="87"/>
      <c r="V118" s="87"/>
      <c r="W118" s="87"/>
      <c r="X118" s="85"/>
      <c r="Y118" s="85"/>
      <c r="Z118" s="31" t="str">
        <f t="shared" si="33"/>
        <v/>
      </c>
      <c r="AA118" s="31" t="str">
        <f t="shared" si="34"/>
        <v/>
      </c>
      <c r="AB118" s="81" t="str">
        <f t="shared" si="35"/>
        <v/>
      </c>
    </row>
    <row r="119" spans="2:28" ht="36" x14ac:dyDescent="0.25">
      <c r="B119" s="176" t="s">
        <v>139</v>
      </c>
      <c r="C119" s="136" t="s">
        <v>362</v>
      </c>
      <c r="D119" s="86"/>
      <c r="E119" s="86"/>
      <c r="F119" s="176" t="s">
        <v>139</v>
      </c>
      <c r="G119" s="31" t="s">
        <v>213</v>
      </c>
      <c r="H119" s="83" t="s">
        <v>584</v>
      </c>
      <c r="I119" s="85"/>
      <c r="J119" s="85"/>
      <c r="K119" s="84" t="str">
        <f t="shared" si="29"/>
        <v/>
      </c>
      <c r="L119" s="31" t="s">
        <v>241</v>
      </c>
      <c r="M119" s="226" t="s">
        <v>606</v>
      </c>
      <c r="N119" s="87"/>
      <c r="O119" s="86"/>
      <c r="P119" s="85"/>
      <c r="Q119" s="85"/>
      <c r="R119" s="31" t="str">
        <f t="shared" si="30"/>
        <v/>
      </c>
      <c r="S119" s="31" t="str">
        <f t="shared" si="31"/>
        <v/>
      </c>
      <c r="T119" s="81" t="str">
        <f t="shared" si="32"/>
        <v/>
      </c>
      <c r="U119" s="87"/>
      <c r="V119" s="87"/>
      <c r="W119" s="87"/>
      <c r="X119" s="85"/>
      <c r="Y119" s="85"/>
      <c r="Z119" s="31" t="str">
        <f t="shared" si="33"/>
        <v/>
      </c>
      <c r="AA119" s="31" t="str">
        <f t="shared" si="34"/>
        <v/>
      </c>
      <c r="AB119" s="81" t="str">
        <f t="shared" si="35"/>
        <v/>
      </c>
    </row>
    <row r="120" spans="2:28" ht="48" x14ac:dyDescent="0.25">
      <c r="B120" s="176" t="s">
        <v>139</v>
      </c>
      <c r="C120" s="136" t="s">
        <v>363</v>
      </c>
      <c r="D120" s="86"/>
      <c r="E120" s="86"/>
      <c r="F120" s="176" t="s">
        <v>139</v>
      </c>
      <c r="G120" s="31" t="s">
        <v>214</v>
      </c>
      <c r="H120" s="83" t="s">
        <v>468</v>
      </c>
      <c r="I120" s="85"/>
      <c r="J120" s="85"/>
      <c r="K120" s="84" t="str">
        <f t="shared" si="29"/>
        <v/>
      </c>
      <c r="L120" s="31" t="s">
        <v>242</v>
      </c>
      <c r="M120" s="226" t="s">
        <v>727</v>
      </c>
      <c r="N120" s="87"/>
      <c r="O120" s="86"/>
      <c r="P120" s="85"/>
      <c r="Q120" s="85"/>
      <c r="R120" s="31" t="str">
        <f t="shared" si="30"/>
        <v/>
      </c>
      <c r="S120" s="31" t="str">
        <f t="shared" si="31"/>
        <v/>
      </c>
      <c r="T120" s="81" t="str">
        <f t="shared" si="32"/>
        <v/>
      </c>
      <c r="U120" s="87"/>
      <c r="V120" s="87"/>
      <c r="W120" s="87"/>
      <c r="X120" s="85"/>
      <c r="Y120" s="85"/>
      <c r="Z120" s="31" t="str">
        <f t="shared" si="33"/>
        <v/>
      </c>
      <c r="AA120" s="31" t="str">
        <f t="shared" si="34"/>
        <v/>
      </c>
      <c r="AB120" s="81" t="str">
        <f t="shared" si="35"/>
        <v/>
      </c>
    </row>
    <row r="121" spans="2:28" ht="27.6" x14ac:dyDescent="0.25">
      <c r="B121" s="176" t="s">
        <v>139</v>
      </c>
      <c r="C121" s="136" t="s">
        <v>364</v>
      </c>
      <c r="D121" s="86"/>
      <c r="E121" s="86"/>
      <c r="F121" s="176" t="s">
        <v>139</v>
      </c>
      <c r="G121" s="31" t="s">
        <v>215</v>
      </c>
      <c r="H121" s="83" t="s">
        <v>469</v>
      </c>
      <c r="I121" s="85"/>
      <c r="J121" s="85"/>
      <c r="K121" s="84" t="str">
        <f t="shared" si="29"/>
        <v/>
      </c>
      <c r="L121" s="31" t="s">
        <v>243</v>
      </c>
      <c r="M121" s="226" t="s">
        <v>609</v>
      </c>
      <c r="N121" s="87"/>
      <c r="O121" s="86"/>
      <c r="P121" s="85"/>
      <c r="Q121" s="85"/>
      <c r="R121" s="31" t="str">
        <f t="shared" si="30"/>
        <v/>
      </c>
      <c r="S121" s="31" t="str">
        <f t="shared" si="31"/>
        <v/>
      </c>
      <c r="T121" s="81" t="str">
        <f t="shared" si="32"/>
        <v/>
      </c>
      <c r="U121" s="87"/>
      <c r="V121" s="87"/>
      <c r="W121" s="87"/>
      <c r="X121" s="85"/>
      <c r="Y121" s="85"/>
      <c r="Z121" s="31" t="str">
        <f t="shared" si="33"/>
        <v/>
      </c>
      <c r="AA121" s="31" t="str">
        <f t="shared" si="34"/>
        <v/>
      </c>
      <c r="AB121" s="81" t="str">
        <f t="shared" si="35"/>
        <v/>
      </c>
    </row>
    <row r="122" spans="2:28" ht="24" x14ac:dyDescent="0.25">
      <c r="B122" s="176" t="s">
        <v>139</v>
      </c>
      <c r="C122" s="136" t="s">
        <v>365</v>
      </c>
      <c r="D122" s="86"/>
      <c r="E122" s="86"/>
      <c r="F122" s="176" t="s">
        <v>139</v>
      </c>
      <c r="G122" s="31" t="s">
        <v>216</v>
      </c>
      <c r="H122" s="83" t="s">
        <v>595</v>
      </c>
      <c r="I122" s="85"/>
      <c r="J122" s="85"/>
      <c r="K122" s="84" t="str">
        <f t="shared" si="29"/>
        <v/>
      </c>
      <c r="L122" s="31" t="s">
        <v>244</v>
      </c>
      <c r="M122" s="226" t="s">
        <v>605</v>
      </c>
      <c r="N122" s="87"/>
      <c r="O122" s="86"/>
      <c r="P122" s="85"/>
      <c r="Q122" s="85"/>
      <c r="R122" s="31" t="str">
        <f t="shared" si="30"/>
        <v/>
      </c>
      <c r="S122" s="31" t="str">
        <f t="shared" si="31"/>
        <v/>
      </c>
      <c r="T122" s="81" t="str">
        <f t="shared" si="32"/>
        <v/>
      </c>
      <c r="U122" s="87"/>
      <c r="V122" s="87"/>
      <c r="W122" s="87"/>
      <c r="X122" s="85"/>
      <c r="Y122" s="85"/>
      <c r="Z122" s="31" t="str">
        <f t="shared" si="33"/>
        <v/>
      </c>
      <c r="AA122" s="31" t="str">
        <f t="shared" si="34"/>
        <v/>
      </c>
      <c r="AB122" s="81" t="str">
        <f t="shared" si="35"/>
        <v/>
      </c>
    </row>
    <row r="123" spans="2:28" ht="24" x14ac:dyDescent="0.25">
      <c r="B123" s="176" t="s">
        <v>139</v>
      </c>
      <c r="C123" s="136" t="s">
        <v>366</v>
      </c>
      <c r="D123" s="86"/>
      <c r="E123" s="86"/>
      <c r="F123" s="176" t="s">
        <v>139</v>
      </c>
      <c r="G123" s="31" t="s">
        <v>217</v>
      </c>
      <c r="H123" s="83" t="s">
        <v>470</v>
      </c>
      <c r="I123" s="85"/>
      <c r="J123" s="85"/>
      <c r="K123" s="84" t="str">
        <f t="shared" si="29"/>
        <v/>
      </c>
      <c r="L123" s="31" t="s">
        <v>245</v>
      </c>
      <c r="M123" s="226" t="s">
        <v>610</v>
      </c>
      <c r="N123" s="87"/>
      <c r="O123" s="86"/>
      <c r="P123" s="85"/>
      <c r="Q123" s="85"/>
      <c r="R123" s="31" t="str">
        <f t="shared" si="30"/>
        <v/>
      </c>
      <c r="S123" s="31" t="str">
        <f t="shared" si="31"/>
        <v/>
      </c>
      <c r="T123" s="81" t="str">
        <f t="shared" si="32"/>
        <v/>
      </c>
      <c r="U123" s="87"/>
      <c r="V123" s="87"/>
      <c r="W123" s="87"/>
      <c r="X123" s="85"/>
      <c r="Y123" s="85"/>
      <c r="Z123" s="31" t="str">
        <f t="shared" si="33"/>
        <v/>
      </c>
      <c r="AA123" s="31" t="str">
        <f t="shared" si="34"/>
        <v/>
      </c>
      <c r="AB123" s="81" t="str">
        <f t="shared" si="35"/>
        <v/>
      </c>
    </row>
    <row r="124" spans="2:28" ht="36" x14ac:dyDescent="0.25">
      <c r="B124" s="176" t="s">
        <v>139</v>
      </c>
      <c r="C124" s="136" t="s">
        <v>367</v>
      </c>
      <c r="D124" s="86"/>
      <c r="E124" s="86"/>
      <c r="F124" s="176" t="s">
        <v>139</v>
      </c>
      <c r="G124" s="31" t="s">
        <v>218</v>
      </c>
      <c r="H124" s="83" t="s">
        <v>585</v>
      </c>
      <c r="I124" s="85"/>
      <c r="J124" s="85"/>
      <c r="K124" s="84" t="str">
        <f t="shared" si="29"/>
        <v/>
      </c>
      <c r="L124" s="31" t="s">
        <v>246</v>
      </c>
      <c r="M124" s="226" t="s">
        <v>611</v>
      </c>
      <c r="N124" s="87"/>
      <c r="O124" s="86"/>
      <c r="P124" s="85"/>
      <c r="Q124" s="85"/>
      <c r="R124" s="31" t="str">
        <f t="shared" si="30"/>
        <v/>
      </c>
      <c r="S124" s="31" t="str">
        <f t="shared" si="31"/>
        <v/>
      </c>
      <c r="T124" s="81" t="str">
        <f t="shared" si="32"/>
        <v/>
      </c>
      <c r="U124" s="87"/>
      <c r="V124" s="87"/>
      <c r="W124" s="87"/>
      <c r="X124" s="85"/>
      <c r="Y124" s="85"/>
      <c r="Z124" s="31" t="str">
        <f t="shared" si="33"/>
        <v/>
      </c>
      <c r="AA124" s="31" t="str">
        <f t="shared" si="34"/>
        <v/>
      </c>
      <c r="AB124" s="81" t="str">
        <f t="shared" si="35"/>
        <v/>
      </c>
    </row>
    <row r="125" spans="2:28" ht="82.8" x14ac:dyDescent="0.25">
      <c r="B125" s="176" t="s">
        <v>139</v>
      </c>
      <c r="C125" s="136" t="s">
        <v>368</v>
      </c>
      <c r="D125" s="86"/>
      <c r="E125" s="86"/>
      <c r="F125" s="176" t="s">
        <v>139</v>
      </c>
      <c r="G125" s="31" t="s">
        <v>219</v>
      </c>
      <c r="H125" s="83" t="s">
        <v>586</v>
      </c>
      <c r="I125" s="85"/>
      <c r="J125" s="85"/>
      <c r="K125" s="84" t="str">
        <f t="shared" si="29"/>
        <v/>
      </c>
      <c r="L125" s="31" t="s">
        <v>247</v>
      </c>
      <c r="M125" s="226" t="s">
        <v>728</v>
      </c>
      <c r="N125" s="87"/>
      <c r="O125" s="86"/>
      <c r="P125" s="85"/>
      <c r="Q125" s="85"/>
      <c r="R125" s="31" t="str">
        <f t="shared" si="30"/>
        <v/>
      </c>
      <c r="S125" s="31" t="str">
        <f t="shared" si="31"/>
        <v/>
      </c>
      <c r="T125" s="81" t="str">
        <f t="shared" si="32"/>
        <v/>
      </c>
      <c r="U125" s="87"/>
      <c r="V125" s="87"/>
      <c r="W125" s="87"/>
      <c r="X125" s="85"/>
      <c r="Y125" s="85"/>
      <c r="Z125" s="31" t="str">
        <f t="shared" si="33"/>
        <v/>
      </c>
      <c r="AA125" s="31" t="str">
        <f t="shared" si="34"/>
        <v/>
      </c>
      <c r="AB125" s="81" t="str">
        <f t="shared" si="35"/>
        <v/>
      </c>
    </row>
    <row r="126" spans="2:28" ht="60" x14ac:dyDescent="0.25">
      <c r="B126" s="176" t="s">
        <v>139</v>
      </c>
      <c r="C126" s="136" t="s">
        <v>369</v>
      </c>
      <c r="D126" s="86"/>
      <c r="E126" s="86"/>
      <c r="F126" s="176" t="s">
        <v>139</v>
      </c>
      <c r="G126" s="31" t="s">
        <v>220</v>
      </c>
      <c r="H126" s="83" t="s">
        <v>587</v>
      </c>
      <c r="I126" s="85"/>
      <c r="J126" s="85"/>
      <c r="K126" s="84" t="str">
        <f t="shared" si="29"/>
        <v/>
      </c>
      <c r="L126" s="31" t="s">
        <v>248</v>
      </c>
      <c r="M126" s="227" t="s">
        <v>285</v>
      </c>
      <c r="N126" s="87"/>
      <c r="O126" s="86"/>
      <c r="P126" s="85"/>
      <c r="Q126" s="85"/>
      <c r="R126" s="31" t="str">
        <f t="shared" si="30"/>
        <v/>
      </c>
      <c r="S126" s="31" t="str">
        <f t="shared" si="31"/>
        <v/>
      </c>
      <c r="T126" s="81" t="str">
        <f t="shared" si="32"/>
        <v/>
      </c>
      <c r="U126" s="87"/>
      <c r="V126" s="87"/>
      <c r="W126" s="87"/>
      <c r="X126" s="85"/>
      <c r="Y126" s="85"/>
      <c r="Z126" s="31" t="str">
        <f t="shared" si="33"/>
        <v/>
      </c>
      <c r="AA126" s="31" t="str">
        <f t="shared" si="34"/>
        <v/>
      </c>
      <c r="AB126" s="81" t="str">
        <f t="shared" si="35"/>
        <v/>
      </c>
    </row>
    <row r="127" spans="2:28" ht="36" x14ac:dyDescent="0.25">
      <c r="B127" s="176" t="s">
        <v>139</v>
      </c>
      <c r="C127" s="136" t="s">
        <v>370</v>
      </c>
      <c r="D127" s="86"/>
      <c r="E127" s="86"/>
      <c r="F127" s="176" t="s">
        <v>139</v>
      </c>
      <c r="G127" s="31" t="s">
        <v>221</v>
      </c>
      <c r="H127" s="83" t="s">
        <v>588</v>
      </c>
      <c r="I127" s="85"/>
      <c r="J127" s="85"/>
      <c r="K127" s="84" t="str">
        <f t="shared" si="29"/>
        <v/>
      </c>
      <c r="L127" s="31" t="s">
        <v>249</v>
      </c>
      <c r="M127" s="226" t="s">
        <v>612</v>
      </c>
      <c r="N127" s="87"/>
      <c r="O127" s="86"/>
      <c r="P127" s="85"/>
      <c r="Q127" s="85"/>
      <c r="R127" s="31" t="str">
        <f t="shared" si="30"/>
        <v/>
      </c>
      <c r="S127" s="31" t="str">
        <f t="shared" si="31"/>
        <v/>
      </c>
      <c r="T127" s="81" t="str">
        <f t="shared" si="32"/>
        <v/>
      </c>
      <c r="U127" s="87"/>
      <c r="V127" s="87"/>
      <c r="W127" s="87"/>
      <c r="X127" s="85"/>
      <c r="Y127" s="85"/>
      <c r="Z127" s="31" t="str">
        <f t="shared" si="33"/>
        <v/>
      </c>
      <c r="AA127" s="31" t="str">
        <f t="shared" si="34"/>
        <v/>
      </c>
      <c r="AB127" s="81" t="str">
        <f t="shared" si="35"/>
        <v/>
      </c>
    </row>
    <row r="128" spans="2:28" ht="72" x14ac:dyDescent="0.25">
      <c r="B128" s="176" t="s">
        <v>139</v>
      </c>
      <c r="C128" s="136" t="s">
        <v>371</v>
      </c>
      <c r="D128" s="86"/>
      <c r="E128" s="86"/>
      <c r="F128" s="176" t="s">
        <v>139</v>
      </c>
      <c r="G128" s="31" t="s">
        <v>222</v>
      </c>
      <c r="H128" s="83" t="s">
        <v>589</v>
      </c>
      <c r="I128" s="85"/>
      <c r="J128" s="85"/>
      <c r="K128" s="84" t="str">
        <f t="shared" si="29"/>
        <v/>
      </c>
      <c r="L128" s="31" t="s">
        <v>250</v>
      </c>
      <c r="M128" s="226" t="s">
        <v>736</v>
      </c>
      <c r="N128" s="87"/>
      <c r="O128" s="86"/>
      <c r="P128" s="85"/>
      <c r="Q128" s="85"/>
      <c r="R128" s="31" t="str">
        <f t="shared" si="30"/>
        <v/>
      </c>
      <c r="S128" s="31" t="str">
        <f t="shared" si="31"/>
        <v/>
      </c>
      <c r="T128" s="81" t="str">
        <f t="shared" si="32"/>
        <v/>
      </c>
      <c r="U128" s="87"/>
      <c r="V128" s="87"/>
      <c r="W128" s="87"/>
      <c r="X128" s="85"/>
      <c r="Y128" s="85"/>
      <c r="Z128" s="31" t="str">
        <f t="shared" si="33"/>
        <v/>
      </c>
      <c r="AA128" s="31" t="str">
        <f t="shared" si="34"/>
        <v/>
      </c>
      <c r="AB128" s="81" t="str">
        <f t="shared" si="35"/>
        <v/>
      </c>
    </row>
    <row r="129" spans="2:28" ht="36" x14ac:dyDescent="0.25">
      <c r="B129" s="176" t="s">
        <v>139</v>
      </c>
      <c r="C129" s="136" t="s">
        <v>372</v>
      </c>
      <c r="D129" s="86"/>
      <c r="E129" s="86"/>
      <c r="F129" s="176" t="s">
        <v>139</v>
      </c>
      <c r="G129" s="31" t="s">
        <v>223</v>
      </c>
      <c r="H129" s="83" t="s">
        <v>590</v>
      </c>
      <c r="I129" s="85"/>
      <c r="J129" s="85"/>
      <c r="K129" s="84" t="str">
        <f t="shared" si="29"/>
        <v/>
      </c>
      <c r="L129" s="31" t="s">
        <v>251</v>
      </c>
      <c r="M129" s="226" t="s">
        <v>613</v>
      </c>
      <c r="N129" s="87"/>
      <c r="O129" s="86"/>
      <c r="P129" s="85"/>
      <c r="Q129" s="85"/>
      <c r="R129" s="31" t="str">
        <f t="shared" si="30"/>
        <v/>
      </c>
      <c r="S129" s="31" t="str">
        <f t="shared" si="31"/>
        <v/>
      </c>
      <c r="T129" s="81" t="str">
        <f t="shared" si="32"/>
        <v/>
      </c>
      <c r="U129" s="87"/>
      <c r="V129" s="87"/>
      <c r="W129" s="87"/>
      <c r="X129" s="85"/>
      <c r="Y129" s="85"/>
      <c r="Z129" s="31" t="str">
        <f t="shared" si="33"/>
        <v/>
      </c>
      <c r="AA129" s="31" t="str">
        <f t="shared" si="34"/>
        <v/>
      </c>
      <c r="AB129" s="81" t="str">
        <f t="shared" si="35"/>
        <v/>
      </c>
    </row>
    <row r="130" spans="2:28" ht="108" x14ac:dyDescent="0.25">
      <c r="B130" s="176" t="s">
        <v>139</v>
      </c>
      <c r="C130" s="136" t="s">
        <v>373</v>
      </c>
      <c r="D130" s="86"/>
      <c r="E130" s="86"/>
      <c r="F130" s="176" t="s">
        <v>139</v>
      </c>
      <c r="G130" s="31" t="s">
        <v>224</v>
      </c>
      <c r="H130" s="83" t="s">
        <v>597</v>
      </c>
      <c r="I130" s="85"/>
      <c r="J130" s="85"/>
      <c r="K130" s="84" t="str">
        <f t="shared" si="29"/>
        <v/>
      </c>
      <c r="L130" s="31" t="s">
        <v>252</v>
      </c>
      <c r="M130" s="226" t="s">
        <v>729</v>
      </c>
      <c r="N130" s="87"/>
      <c r="O130" s="86"/>
      <c r="P130" s="85"/>
      <c r="Q130" s="85"/>
      <c r="R130" s="31" t="str">
        <f t="shared" si="30"/>
        <v/>
      </c>
      <c r="S130" s="31" t="str">
        <f t="shared" si="31"/>
        <v/>
      </c>
      <c r="T130" s="81" t="str">
        <f t="shared" si="32"/>
        <v/>
      </c>
      <c r="U130" s="87"/>
      <c r="V130" s="87"/>
      <c r="W130" s="87"/>
      <c r="X130" s="85"/>
      <c r="Y130" s="85"/>
      <c r="Z130" s="31" t="str">
        <f t="shared" si="33"/>
        <v/>
      </c>
      <c r="AA130" s="31" t="str">
        <f t="shared" si="34"/>
        <v/>
      </c>
      <c r="AB130" s="81" t="str">
        <f t="shared" si="35"/>
        <v/>
      </c>
    </row>
    <row r="131" spans="2:28" ht="132" x14ac:dyDescent="0.25">
      <c r="B131" s="176" t="s">
        <v>139</v>
      </c>
      <c r="C131" s="136" t="s">
        <v>374</v>
      </c>
      <c r="D131" s="86"/>
      <c r="E131" s="86"/>
      <c r="F131" s="176" t="s">
        <v>139</v>
      </c>
      <c r="G131" s="31" t="s">
        <v>225</v>
      </c>
      <c r="H131" s="83" t="s">
        <v>591</v>
      </c>
      <c r="I131" s="85"/>
      <c r="J131" s="85"/>
      <c r="K131" s="84" t="str">
        <f t="shared" si="29"/>
        <v/>
      </c>
      <c r="L131" s="31" t="s">
        <v>253</v>
      </c>
      <c r="M131" s="226" t="s">
        <v>730</v>
      </c>
      <c r="N131" s="87"/>
      <c r="O131" s="86"/>
      <c r="P131" s="85"/>
      <c r="Q131" s="85"/>
      <c r="R131" s="31" t="str">
        <f t="shared" si="30"/>
        <v/>
      </c>
      <c r="S131" s="31" t="str">
        <f t="shared" si="31"/>
        <v/>
      </c>
      <c r="T131" s="81" t="str">
        <f t="shared" si="32"/>
        <v/>
      </c>
      <c r="U131" s="87"/>
      <c r="V131" s="87"/>
      <c r="W131" s="87"/>
      <c r="X131" s="85"/>
      <c r="Y131" s="85"/>
      <c r="Z131" s="31" t="str">
        <f t="shared" si="33"/>
        <v/>
      </c>
      <c r="AA131" s="31" t="str">
        <f t="shared" si="34"/>
        <v/>
      </c>
      <c r="AB131" s="81" t="str">
        <f t="shared" si="35"/>
        <v/>
      </c>
    </row>
    <row r="132" spans="2:28" ht="36" x14ac:dyDescent="0.25">
      <c r="B132" s="176" t="s">
        <v>139</v>
      </c>
      <c r="C132" s="136" t="s">
        <v>375</v>
      </c>
      <c r="D132" s="86"/>
      <c r="E132" s="86"/>
      <c r="F132" s="176" t="s">
        <v>139</v>
      </c>
      <c r="G132" s="31" t="s">
        <v>226</v>
      </c>
      <c r="H132" s="83" t="s">
        <v>592</v>
      </c>
      <c r="I132" s="85"/>
      <c r="J132" s="85"/>
      <c r="K132" s="84" t="str">
        <f t="shared" si="29"/>
        <v/>
      </c>
      <c r="L132" s="31" t="s">
        <v>254</v>
      </c>
      <c r="M132" s="226" t="s">
        <v>614</v>
      </c>
      <c r="N132" s="87"/>
      <c r="O132" s="86"/>
      <c r="P132" s="85"/>
      <c r="Q132" s="85"/>
      <c r="R132" s="31" t="str">
        <f t="shared" si="30"/>
        <v/>
      </c>
      <c r="S132" s="31" t="str">
        <f t="shared" si="31"/>
        <v/>
      </c>
      <c r="T132" s="81" t="str">
        <f t="shared" si="32"/>
        <v/>
      </c>
      <c r="U132" s="87"/>
      <c r="V132" s="87"/>
      <c r="W132" s="87"/>
      <c r="X132" s="85"/>
      <c r="Y132" s="85"/>
      <c r="Z132" s="31" t="str">
        <f t="shared" si="33"/>
        <v/>
      </c>
      <c r="AA132" s="31" t="str">
        <f t="shared" si="34"/>
        <v/>
      </c>
      <c r="AB132" s="81" t="str">
        <f t="shared" si="35"/>
        <v/>
      </c>
    </row>
    <row r="133" spans="2:28" s="88" customFormat="1" ht="24.6" hidden="1" customHeight="1" x14ac:dyDescent="0.25">
      <c r="B133" s="86" t="s">
        <v>139</v>
      </c>
      <c r="C133" s="87" t="s">
        <v>593</v>
      </c>
      <c r="D133" s="86"/>
      <c r="E133" s="86"/>
      <c r="F133" s="86" t="s">
        <v>139</v>
      </c>
      <c r="G133" s="94" t="s">
        <v>413</v>
      </c>
      <c r="H133" s="149" t="s">
        <v>96</v>
      </c>
      <c r="I133" s="85"/>
      <c r="J133" s="85"/>
      <c r="K133" s="195" t="str">
        <f t="shared" si="29"/>
        <v/>
      </c>
      <c r="L133" s="31" t="s">
        <v>414</v>
      </c>
      <c r="M133" s="149" t="s">
        <v>97</v>
      </c>
      <c r="N133" s="87"/>
      <c r="O133" s="86"/>
      <c r="P133" s="85"/>
      <c r="Q133" s="85"/>
      <c r="R133" s="94" t="str">
        <f t="shared" si="30"/>
        <v/>
      </c>
      <c r="S133" s="94" t="str">
        <f t="shared" si="31"/>
        <v/>
      </c>
      <c r="T133" s="196" t="str">
        <f t="shared" si="32"/>
        <v/>
      </c>
      <c r="U133" s="87" t="s">
        <v>97</v>
      </c>
      <c r="V133" s="87"/>
      <c r="W133" s="87"/>
      <c r="X133" s="85"/>
      <c r="Y133" s="85"/>
      <c r="Z133" s="94" t="str">
        <f t="shared" si="33"/>
        <v/>
      </c>
      <c r="AA133" s="94" t="str">
        <f t="shared" si="34"/>
        <v/>
      </c>
      <c r="AB133" s="196" t="str">
        <f t="shared" si="35"/>
        <v/>
      </c>
    </row>
    <row r="134" spans="2:28" s="88" customFormat="1" ht="29.4" customHeight="1" x14ac:dyDescent="0.25">
      <c r="B134" s="86" t="s">
        <v>139</v>
      </c>
      <c r="C134" s="87" t="s">
        <v>593</v>
      </c>
      <c r="D134" s="86"/>
      <c r="E134" s="86"/>
      <c r="F134" s="86" t="s">
        <v>139</v>
      </c>
      <c r="G134" s="119" t="s">
        <v>413</v>
      </c>
      <c r="H134" s="149" t="s">
        <v>96</v>
      </c>
      <c r="I134" s="85"/>
      <c r="J134" s="85"/>
      <c r="K134" s="195" t="str">
        <f t="shared" si="29"/>
        <v/>
      </c>
      <c r="L134" s="119" t="s">
        <v>414</v>
      </c>
      <c r="M134" s="149" t="s">
        <v>97</v>
      </c>
      <c r="N134" s="87"/>
      <c r="O134" s="86"/>
      <c r="P134" s="85"/>
      <c r="Q134" s="85"/>
      <c r="R134" s="94" t="str">
        <f t="shared" si="30"/>
        <v/>
      </c>
      <c r="S134" s="94" t="str">
        <f t="shared" si="31"/>
        <v/>
      </c>
      <c r="T134" s="196" t="str">
        <f t="shared" si="32"/>
        <v/>
      </c>
      <c r="U134" s="87" t="s">
        <v>97</v>
      </c>
      <c r="V134" s="87"/>
      <c r="W134" s="87"/>
      <c r="X134" s="85"/>
      <c r="Y134" s="85"/>
      <c r="Z134" s="94" t="str">
        <f t="shared" si="33"/>
        <v/>
      </c>
      <c r="AA134" s="94" t="str">
        <f t="shared" si="34"/>
        <v/>
      </c>
      <c r="AB134" s="196" t="str">
        <f t="shared" si="35"/>
        <v/>
      </c>
    </row>
    <row r="135" spans="2:28" ht="168" x14ac:dyDescent="0.25">
      <c r="B135" s="176" t="s">
        <v>140</v>
      </c>
      <c r="C135" s="136" t="s">
        <v>348</v>
      </c>
      <c r="D135" s="86"/>
      <c r="E135" s="86"/>
      <c r="F135" s="176" t="s">
        <v>140</v>
      </c>
      <c r="G135" s="121" t="s">
        <v>170</v>
      </c>
      <c r="H135" s="83" t="s">
        <v>460</v>
      </c>
      <c r="I135" s="85"/>
      <c r="J135" s="85"/>
      <c r="K135" s="84" t="str">
        <f t="shared" si="29"/>
        <v/>
      </c>
      <c r="L135" s="121" t="s">
        <v>171</v>
      </c>
      <c r="M135" s="225" t="s">
        <v>289</v>
      </c>
      <c r="N135" s="87"/>
      <c r="O135" s="86"/>
      <c r="P135" s="85"/>
      <c r="Q135" s="85"/>
      <c r="R135" s="31" t="str">
        <f t="shared" si="30"/>
        <v/>
      </c>
      <c r="S135" s="31" t="str">
        <f t="shared" si="31"/>
        <v/>
      </c>
      <c r="T135" s="81" t="str">
        <f t="shared" si="32"/>
        <v/>
      </c>
      <c r="U135" s="87"/>
      <c r="V135" s="87"/>
      <c r="W135" s="87"/>
      <c r="X135" s="85"/>
      <c r="Y135" s="85"/>
      <c r="Z135" s="31" t="str">
        <f t="shared" si="33"/>
        <v/>
      </c>
      <c r="AA135" s="31" t="str">
        <f t="shared" si="34"/>
        <v/>
      </c>
      <c r="AB135" s="81" t="str">
        <f t="shared" si="35"/>
        <v/>
      </c>
    </row>
    <row r="136" spans="2:28" ht="48" x14ac:dyDescent="0.25">
      <c r="B136" s="176" t="s">
        <v>140</v>
      </c>
      <c r="C136" s="136" t="s">
        <v>349</v>
      </c>
      <c r="D136" s="86"/>
      <c r="E136" s="86"/>
      <c r="F136" s="176" t="s">
        <v>140</v>
      </c>
      <c r="G136" s="121" t="s">
        <v>172</v>
      </c>
      <c r="H136" s="83" t="s">
        <v>579</v>
      </c>
      <c r="I136" s="85"/>
      <c r="J136" s="85"/>
      <c r="K136" s="84" t="str">
        <f t="shared" si="29"/>
        <v/>
      </c>
      <c r="L136" s="121" t="s">
        <v>255</v>
      </c>
      <c r="M136" s="225" t="s">
        <v>580</v>
      </c>
      <c r="N136" s="87"/>
      <c r="O136" s="86"/>
      <c r="P136" s="85"/>
      <c r="Q136" s="85"/>
      <c r="R136" s="31" t="str">
        <f t="shared" si="30"/>
        <v/>
      </c>
      <c r="S136" s="31" t="str">
        <f t="shared" si="31"/>
        <v/>
      </c>
      <c r="T136" s="81" t="str">
        <f t="shared" si="32"/>
        <v/>
      </c>
      <c r="U136" s="87"/>
      <c r="V136" s="87"/>
      <c r="W136" s="87"/>
      <c r="X136" s="85"/>
      <c r="Y136" s="85"/>
      <c r="Z136" s="31" t="str">
        <f t="shared" si="33"/>
        <v/>
      </c>
      <c r="AA136" s="31" t="str">
        <f t="shared" si="34"/>
        <v/>
      </c>
      <c r="AB136" s="81" t="str">
        <f t="shared" si="35"/>
        <v/>
      </c>
    </row>
    <row r="137" spans="2:28" ht="60" x14ac:dyDescent="0.25">
      <c r="B137" s="176" t="s">
        <v>140</v>
      </c>
      <c r="C137" s="136" t="s">
        <v>350</v>
      </c>
      <c r="D137" s="86"/>
      <c r="E137" s="86"/>
      <c r="F137" s="176" t="s">
        <v>140</v>
      </c>
      <c r="G137" s="121" t="s">
        <v>173</v>
      </c>
      <c r="H137" s="148" t="s">
        <v>108</v>
      </c>
      <c r="I137" s="85"/>
      <c r="J137" s="85"/>
      <c r="K137" s="84" t="str">
        <f t="shared" si="29"/>
        <v/>
      </c>
      <c r="L137" s="121" t="s">
        <v>256</v>
      </c>
      <c r="M137" s="225" t="s">
        <v>287</v>
      </c>
      <c r="N137" s="87"/>
      <c r="O137" s="86"/>
      <c r="P137" s="85"/>
      <c r="Q137" s="85"/>
      <c r="R137" s="31" t="str">
        <f t="shared" si="30"/>
        <v/>
      </c>
      <c r="S137" s="31" t="str">
        <f t="shared" si="31"/>
        <v/>
      </c>
      <c r="T137" s="81" t="str">
        <f t="shared" si="32"/>
        <v/>
      </c>
      <c r="U137" s="87"/>
      <c r="V137" s="87"/>
      <c r="W137" s="87"/>
      <c r="X137" s="85"/>
      <c r="Y137" s="85"/>
      <c r="Z137" s="31" t="str">
        <f t="shared" si="33"/>
        <v/>
      </c>
      <c r="AA137" s="31" t="str">
        <f t="shared" si="34"/>
        <v/>
      </c>
      <c r="AB137" s="81" t="str">
        <f t="shared" si="35"/>
        <v/>
      </c>
    </row>
    <row r="138" spans="2:28" ht="60" x14ac:dyDescent="0.25">
      <c r="B138" s="176" t="s">
        <v>140</v>
      </c>
      <c r="C138" s="136" t="s">
        <v>351</v>
      </c>
      <c r="D138" s="86"/>
      <c r="E138" s="86"/>
      <c r="F138" s="176" t="s">
        <v>140</v>
      </c>
      <c r="G138" s="121" t="s">
        <v>174</v>
      </c>
      <c r="H138" s="148" t="s">
        <v>461</v>
      </c>
      <c r="I138" s="85"/>
      <c r="J138" s="85"/>
      <c r="K138" s="84" t="str">
        <f t="shared" si="29"/>
        <v/>
      </c>
      <c r="L138" s="121" t="s">
        <v>257</v>
      </c>
      <c r="M138" s="225" t="s">
        <v>288</v>
      </c>
      <c r="N138" s="87"/>
      <c r="O138" s="86"/>
      <c r="P138" s="85"/>
      <c r="Q138" s="85"/>
      <c r="R138" s="31" t="str">
        <f t="shared" si="30"/>
        <v/>
      </c>
      <c r="S138" s="31" t="str">
        <f t="shared" si="31"/>
        <v/>
      </c>
      <c r="T138" s="81" t="str">
        <f t="shared" si="32"/>
        <v/>
      </c>
      <c r="U138" s="87"/>
      <c r="V138" s="87"/>
      <c r="W138" s="87"/>
      <c r="X138" s="85"/>
      <c r="Y138" s="85"/>
      <c r="Z138" s="31" t="str">
        <f t="shared" si="33"/>
        <v/>
      </c>
      <c r="AA138" s="31" t="str">
        <f t="shared" si="34"/>
        <v/>
      </c>
      <c r="AB138" s="81" t="str">
        <f t="shared" si="35"/>
        <v/>
      </c>
    </row>
    <row r="139" spans="2:28" ht="41.4" x14ac:dyDescent="0.25">
      <c r="B139" s="176" t="s">
        <v>140</v>
      </c>
      <c r="C139" s="136" t="s">
        <v>352</v>
      </c>
      <c r="D139" s="86"/>
      <c r="E139" s="86"/>
      <c r="F139" s="176" t="s">
        <v>140</v>
      </c>
      <c r="G139" s="121" t="s">
        <v>175</v>
      </c>
      <c r="H139" s="83" t="s">
        <v>581</v>
      </c>
      <c r="I139" s="85"/>
      <c r="J139" s="85"/>
      <c r="K139" s="84" t="str">
        <f t="shared" si="29"/>
        <v/>
      </c>
      <c r="L139" s="121" t="s">
        <v>258</v>
      </c>
      <c r="M139" s="226" t="s">
        <v>282</v>
      </c>
      <c r="N139" s="87"/>
      <c r="O139" s="86"/>
      <c r="P139" s="85"/>
      <c r="Q139" s="85"/>
      <c r="R139" s="31" t="str">
        <f t="shared" si="30"/>
        <v/>
      </c>
      <c r="S139" s="31" t="str">
        <f t="shared" si="31"/>
        <v/>
      </c>
      <c r="T139" s="81" t="str">
        <f t="shared" si="32"/>
        <v/>
      </c>
      <c r="U139" s="87"/>
      <c r="V139" s="87"/>
      <c r="W139" s="87"/>
      <c r="X139" s="85"/>
      <c r="Y139" s="85"/>
      <c r="Z139" s="31" t="str">
        <f t="shared" si="33"/>
        <v/>
      </c>
      <c r="AA139" s="31" t="str">
        <f t="shared" si="34"/>
        <v/>
      </c>
      <c r="AB139" s="81" t="str">
        <f t="shared" si="35"/>
        <v/>
      </c>
    </row>
    <row r="140" spans="2:28" ht="36" x14ac:dyDescent="0.25">
      <c r="B140" s="176" t="s">
        <v>140</v>
      </c>
      <c r="C140" s="136" t="s">
        <v>353</v>
      </c>
      <c r="D140" s="86"/>
      <c r="E140" s="86"/>
      <c r="F140" s="176" t="s">
        <v>140</v>
      </c>
      <c r="G140" s="121" t="s">
        <v>176</v>
      </c>
      <c r="H140" s="83" t="s">
        <v>462</v>
      </c>
      <c r="I140" s="85"/>
      <c r="J140" s="85"/>
      <c r="K140" s="84" t="str">
        <f t="shared" si="29"/>
        <v/>
      </c>
      <c r="L140" s="121" t="s">
        <v>259</v>
      </c>
      <c r="M140" s="226" t="s">
        <v>603</v>
      </c>
      <c r="N140" s="87"/>
      <c r="O140" s="86"/>
      <c r="P140" s="85"/>
      <c r="Q140" s="85"/>
      <c r="R140" s="31" t="str">
        <f t="shared" si="30"/>
        <v/>
      </c>
      <c r="S140" s="31" t="str">
        <f t="shared" si="31"/>
        <v/>
      </c>
      <c r="T140" s="81" t="str">
        <f t="shared" si="32"/>
        <v/>
      </c>
      <c r="U140" s="87"/>
      <c r="V140" s="87"/>
      <c r="W140" s="87"/>
      <c r="X140" s="85"/>
      <c r="Y140" s="85"/>
      <c r="Z140" s="31" t="str">
        <f t="shared" si="33"/>
        <v/>
      </c>
      <c r="AA140" s="31" t="str">
        <f t="shared" si="34"/>
        <v/>
      </c>
      <c r="AB140" s="81" t="str">
        <f t="shared" si="35"/>
        <v/>
      </c>
    </row>
    <row r="141" spans="2:28" ht="36" x14ac:dyDescent="0.25">
      <c r="B141" s="176" t="s">
        <v>140</v>
      </c>
      <c r="C141" s="136" t="s">
        <v>354</v>
      </c>
      <c r="D141" s="86"/>
      <c r="E141" s="86"/>
      <c r="F141" s="176" t="s">
        <v>140</v>
      </c>
      <c r="G141" s="121" t="s">
        <v>177</v>
      </c>
      <c r="H141" s="83" t="s">
        <v>463</v>
      </c>
      <c r="I141" s="85"/>
      <c r="J141" s="85"/>
      <c r="K141" s="84" t="str">
        <f t="shared" si="29"/>
        <v/>
      </c>
      <c r="L141" s="121" t="s">
        <v>260</v>
      </c>
      <c r="M141" s="226" t="s">
        <v>282</v>
      </c>
      <c r="N141" s="87"/>
      <c r="O141" s="86"/>
      <c r="P141" s="85"/>
      <c r="Q141" s="85"/>
      <c r="R141" s="31" t="str">
        <f t="shared" si="30"/>
        <v/>
      </c>
      <c r="S141" s="31" t="str">
        <f t="shared" si="31"/>
        <v/>
      </c>
      <c r="T141" s="81" t="str">
        <f t="shared" si="32"/>
        <v/>
      </c>
      <c r="U141" s="87"/>
      <c r="V141" s="87"/>
      <c r="W141" s="87"/>
      <c r="X141" s="85"/>
      <c r="Y141" s="85"/>
      <c r="Z141" s="31" t="str">
        <f t="shared" si="33"/>
        <v/>
      </c>
      <c r="AA141" s="31" t="str">
        <f t="shared" si="34"/>
        <v/>
      </c>
      <c r="AB141" s="81" t="str">
        <f t="shared" si="35"/>
        <v/>
      </c>
    </row>
    <row r="142" spans="2:28" ht="27.6" x14ac:dyDescent="0.25">
      <c r="B142" s="176" t="s">
        <v>140</v>
      </c>
      <c r="C142" s="136" t="s">
        <v>355</v>
      </c>
      <c r="D142" s="86"/>
      <c r="E142" s="86"/>
      <c r="F142" s="176" t="s">
        <v>140</v>
      </c>
      <c r="G142" s="121" t="s">
        <v>178</v>
      </c>
      <c r="H142" s="83" t="s">
        <v>464</v>
      </c>
      <c r="I142" s="85"/>
      <c r="J142" s="85"/>
      <c r="K142" s="84" t="str">
        <f t="shared" si="29"/>
        <v/>
      </c>
      <c r="L142" s="121" t="s">
        <v>261</v>
      </c>
      <c r="M142" s="226" t="s">
        <v>284</v>
      </c>
      <c r="N142" s="87"/>
      <c r="O142" s="86"/>
      <c r="P142" s="85"/>
      <c r="Q142" s="85"/>
      <c r="R142" s="31" t="str">
        <f t="shared" si="30"/>
        <v/>
      </c>
      <c r="S142" s="31" t="str">
        <f t="shared" si="31"/>
        <v/>
      </c>
      <c r="T142" s="81" t="str">
        <f t="shared" si="32"/>
        <v/>
      </c>
      <c r="U142" s="87"/>
      <c r="V142" s="87"/>
      <c r="W142" s="87"/>
      <c r="X142" s="85"/>
      <c r="Y142" s="85"/>
      <c r="Z142" s="31" t="str">
        <f t="shared" si="33"/>
        <v/>
      </c>
      <c r="AA142" s="31" t="str">
        <f t="shared" si="34"/>
        <v/>
      </c>
      <c r="AB142" s="81" t="str">
        <f t="shared" si="35"/>
        <v/>
      </c>
    </row>
    <row r="143" spans="2:28" ht="36" x14ac:dyDescent="0.25">
      <c r="B143" s="176" t="s">
        <v>140</v>
      </c>
      <c r="C143" s="136" t="s">
        <v>356</v>
      </c>
      <c r="D143" s="86"/>
      <c r="E143" s="86"/>
      <c r="F143" s="176" t="s">
        <v>140</v>
      </c>
      <c r="G143" s="121" t="s">
        <v>179</v>
      </c>
      <c r="H143" s="83" t="s">
        <v>582</v>
      </c>
      <c r="I143" s="85"/>
      <c r="J143" s="85"/>
      <c r="K143" s="84" t="str">
        <f t="shared" si="29"/>
        <v/>
      </c>
      <c r="L143" s="121" t="s">
        <v>262</v>
      </c>
      <c r="M143" s="226" t="s">
        <v>283</v>
      </c>
      <c r="N143" s="87"/>
      <c r="O143" s="86"/>
      <c r="P143" s="85"/>
      <c r="Q143" s="85"/>
      <c r="R143" s="31" t="str">
        <f t="shared" si="30"/>
        <v/>
      </c>
      <c r="S143" s="31" t="str">
        <f t="shared" si="31"/>
        <v/>
      </c>
      <c r="T143" s="81" t="str">
        <f t="shared" si="32"/>
        <v/>
      </c>
      <c r="U143" s="87"/>
      <c r="V143" s="87"/>
      <c r="W143" s="87"/>
      <c r="X143" s="85"/>
      <c r="Y143" s="85"/>
      <c r="Z143" s="31" t="str">
        <f t="shared" si="33"/>
        <v/>
      </c>
      <c r="AA143" s="31" t="str">
        <f t="shared" si="34"/>
        <v/>
      </c>
      <c r="AB143" s="81" t="str">
        <f t="shared" si="35"/>
        <v/>
      </c>
    </row>
    <row r="144" spans="2:28" ht="96" x14ac:dyDescent="0.25">
      <c r="B144" s="176" t="s">
        <v>140</v>
      </c>
      <c r="C144" s="136" t="s">
        <v>357</v>
      </c>
      <c r="D144" s="86"/>
      <c r="E144" s="86"/>
      <c r="F144" s="176" t="s">
        <v>140</v>
      </c>
      <c r="G144" s="121" t="s">
        <v>180</v>
      </c>
      <c r="H144" s="83" t="s">
        <v>107</v>
      </c>
      <c r="I144" s="85"/>
      <c r="J144" s="85"/>
      <c r="K144" s="84" t="str">
        <f t="shared" ref="K144:K194" si="36">IF(OR(I144="",J144=""),"",I144*J144)</f>
        <v/>
      </c>
      <c r="L144" s="121" t="s">
        <v>263</v>
      </c>
      <c r="M144" s="226" t="s">
        <v>731</v>
      </c>
      <c r="N144" s="87"/>
      <c r="O144" s="86"/>
      <c r="P144" s="85"/>
      <c r="Q144" s="85"/>
      <c r="R144" s="31" t="str">
        <f t="shared" ref="R144:R164" si="37">IF(ISNUMBER(I144),IF(I144+P144&gt;1,I144+P144,1),"")</f>
        <v/>
      </c>
      <c r="S144" s="31" t="str">
        <f t="shared" ref="S144:S164" si="38">IF(ISNUMBER(J144),IF(J144+Q144&gt;1,J144+Q144,1),"")</f>
        <v/>
      </c>
      <c r="T144" s="81" t="str">
        <f t="shared" ref="T144:T164" si="39">IF(OR(R144="",S144=""),"",R144*S144)</f>
        <v/>
      </c>
      <c r="U144" s="87"/>
      <c r="V144" s="87"/>
      <c r="W144" s="87"/>
      <c r="X144" s="85"/>
      <c r="Y144" s="85"/>
      <c r="Z144" s="31" t="str">
        <f t="shared" ref="Z144:Z164" si="40">IF(ISNUMBER($R144),IF($R144+X144&gt;1,$R144+X144,1),"")</f>
        <v/>
      </c>
      <c r="AA144" s="31" t="str">
        <f t="shared" ref="AA144:AA164" si="41">IF(ISNUMBER($S144),IF($S144+Y144&gt;1,$S144+Y144,1),"")</f>
        <v/>
      </c>
      <c r="AB144" s="81" t="str">
        <f t="shared" ref="AB144:AB164" si="42">IF(OR(Z144="",AA144=""),"",Z144*AA144)</f>
        <v/>
      </c>
    </row>
    <row r="145" spans="2:28" ht="24" x14ac:dyDescent="0.25">
      <c r="B145" s="176" t="s">
        <v>140</v>
      </c>
      <c r="C145" s="136" t="s">
        <v>358</v>
      </c>
      <c r="D145" s="86"/>
      <c r="E145" s="86"/>
      <c r="F145" s="176" t="s">
        <v>140</v>
      </c>
      <c r="G145" s="121" t="s">
        <v>181</v>
      </c>
      <c r="H145" s="83" t="s">
        <v>465</v>
      </c>
      <c r="I145" s="85"/>
      <c r="J145" s="85"/>
      <c r="K145" s="84" t="str">
        <f t="shared" si="36"/>
        <v/>
      </c>
      <c r="L145" s="121" t="s">
        <v>264</v>
      </c>
      <c r="M145" s="226" t="s">
        <v>608</v>
      </c>
      <c r="N145" s="87"/>
      <c r="O145" s="86"/>
      <c r="P145" s="85"/>
      <c r="Q145" s="85"/>
      <c r="R145" s="31" t="str">
        <f t="shared" si="37"/>
        <v/>
      </c>
      <c r="S145" s="31" t="str">
        <f t="shared" si="38"/>
        <v/>
      </c>
      <c r="T145" s="81" t="str">
        <f t="shared" si="39"/>
        <v/>
      </c>
      <c r="U145" s="87"/>
      <c r="V145" s="87"/>
      <c r="W145" s="87"/>
      <c r="X145" s="85"/>
      <c r="Y145" s="85"/>
      <c r="Z145" s="31" t="str">
        <f t="shared" si="40"/>
        <v/>
      </c>
      <c r="AA145" s="31" t="str">
        <f t="shared" si="41"/>
        <v/>
      </c>
      <c r="AB145" s="81" t="str">
        <f t="shared" si="42"/>
        <v/>
      </c>
    </row>
    <row r="146" spans="2:28" ht="27.6" x14ac:dyDescent="0.25">
      <c r="B146" s="176" t="s">
        <v>140</v>
      </c>
      <c r="C146" s="136" t="s">
        <v>359</v>
      </c>
      <c r="D146" s="86"/>
      <c r="E146" s="86"/>
      <c r="F146" s="176" t="s">
        <v>140</v>
      </c>
      <c r="G146" s="121" t="s">
        <v>182</v>
      </c>
      <c r="H146" s="83" t="s">
        <v>583</v>
      </c>
      <c r="I146" s="85"/>
      <c r="J146" s="85"/>
      <c r="K146" s="84" t="str">
        <f t="shared" si="36"/>
        <v/>
      </c>
      <c r="L146" s="121" t="s">
        <v>265</v>
      </c>
      <c r="M146" s="226" t="s">
        <v>604</v>
      </c>
      <c r="N146" s="87"/>
      <c r="O146" s="86"/>
      <c r="P146" s="85"/>
      <c r="Q146" s="85"/>
      <c r="R146" s="31" t="str">
        <f t="shared" si="37"/>
        <v/>
      </c>
      <c r="S146" s="31" t="str">
        <f t="shared" si="38"/>
        <v/>
      </c>
      <c r="T146" s="81" t="str">
        <f t="shared" si="39"/>
        <v/>
      </c>
      <c r="U146" s="87"/>
      <c r="V146" s="87"/>
      <c r="W146" s="87"/>
      <c r="X146" s="85"/>
      <c r="Y146" s="85"/>
      <c r="Z146" s="31" t="str">
        <f t="shared" si="40"/>
        <v/>
      </c>
      <c r="AA146" s="31" t="str">
        <f t="shared" si="41"/>
        <v/>
      </c>
      <c r="AB146" s="81" t="str">
        <f t="shared" si="42"/>
        <v/>
      </c>
    </row>
    <row r="147" spans="2:28" ht="60" x14ac:dyDescent="0.25">
      <c r="B147" s="176" t="s">
        <v>140</v>
      </c>
      <c r="C147" s="136" t="s">
        <v>360</v>
      </c>
      <c r="D147" s="86"/>
      <c r="E147" s="86"/>
      <c r="F147" s="176" t="s">
        <v>140</v>
      </c>
      <c r="G147" s="121" t="s">
        <v>183</v>
      </c>
      <c r="H147" s="83" t="s">
        <v>466</v>
      </c>
      <c r="I147" s="85"/>
      <c r="J147" s="85"/>
      <c r="K147" s="84" t="str">
        <f t="shared" si="36"/>
        <v/>
      </c>
      <c r="L147" s="121" t="s">
        <v>266</v>
      </c>
      <c r="M147" s="226" t="s">
        <v>732</v>
      </c>
      <c r="N147" s="87"/>
      <c r="O147" s="86"/>
      <c r="P147" s="85"/>
      <c r="Q147" s="85"/>
      <c r="R147" s="31" t="str">
        <f t="shared" si="37"/>
        <v/>
      </c>
      <c r="S147" s="31" t="str">
        <f t="shared" si="38"/>
        <v/>
      </c>
      <c r="T147" s="81" t="str">
        <f t="shared" si="39"/>
        <v/>
      </c>
      <c r="U147" s="87"/>
      <c r="V147" s="87"/>
      <c r="W147" s="87"/>
      <c r="X147" s="85"/>
      <c r="Y147" s="85"/>
      <c r="Z147" s="31" t="str">
        <f t="shared" si="40"/>
        <v/>
      </c>
      <c r="AA147" s="31" t="str">
        <f t="shared" si="41"/>
        <v/>
      </c>
      <c r="AB147" s="81" t="str">
        <f t="shared" si="42"/>
        <v/>
      </c>
    </row>
    <row r="148" spans="2:28" ht="27.6" x14ac:dyDescent="0.25">
      <c r="B148" s="176" t="s">
        <v>140</v>
      </c>
      <c r="C148" s="136" t="s">
        <v>361</v>
      </c>
      <c r="D148" s="86"/>
      <c r="E148" s="86"/>
      <c r="F148" s="176" t="s">
        <v>140</v>
      </c>
      <c r="G148" s="121" t="s">
        <v>184</v>
      </c>
      <c r="H148" s="83" t="s">
        <v>467</v>
      </c>
      <c r="I148" s="85"/>
      <c r="J148" s="85"/>
      <c r="K148" s="84" t="str">
        <f t="shared" si="36"/>
        <v/>
      </c>
      <c r="L148" s="121" t="s">
        <v>267</v>
      </c>
      <c r="M148" s="226" t="s">
        <v>607</v>
      </c>
      <c r="N148" s="87"/>
      <c r="O148" s="86"/>
      <c r="P148" s="85"/>
      <c r="Q148" s="85"/>
      <c r="R148" s="31" t="str">
        <f t="shared" si="37"/>
        <v/>
      </c>
      <c r="S148" s="31" t="str">
        <f t="shared" si="38"/>
        <v/>
      </c>
      <c r="T148" s="81" t="str">
        <f t="shared" si="39"/>
        <v/>
      </c>
      <c r="U148" s="87"/>
      <c r="V148" s="87"/>
      <c r="W148" s="87"/>
      <c r="X148" s="85"/>
      <c r="Y148" s="85"/>
      <c r="Z148" s="31" t="str">
        <f t="shared" si="40"/>
        <v/>
      </c>
      <c r="AA148" s="31" t="str">
        <f t="shared" si="41"/>
        <v/>
      </c>
      <c r="AB148" s="81" t="str">
        <f t="shared" si="42"/>
        <v/>
      </c>
    </row>
    <row r="149" spans="2:28" ht="36" x14ac:dyDescent="0.25">
      <c r="B149" s="176" t="s">
        <v>140</v>
      </c>
      <c r="C149" s="136" t="s">
        <v>362</v>
      </c>
      <c r="D149" s="86"/>
      <c r="E149" s="86"/>
      <c r="F149" s="176" t="s">
        <v>140</v>
      </c>
      <c r="G149" s="121" t="s">
        <v>185</v>
      </c>
      <c r="H149" s="83" t="s">
        <v>584</v>
      </c>
      <c r="I149" s="85"/>
      <c r="J149" s="85"/>
      <c r="K149" s="84" t="str">
        <f t="shared" si="36"/>
        <v/>
      </c>
      <c r="L149" s="121" t="s">
        <v>268</v>
      </c>
      <c r="M149" s="226" t="s">
        <v>606</v>
      </c>
      <c r="N149" s="87"/>
      <c r="O149" s="86"/>
      <c r="P149" s="85"/>
      <c r="Q149" s="85"/>
      <c r="R149" s="31" t="str">
        <f t="shared" si="37"/>
        <v/>
      </c>
      <c r="S149" s="31" t="str">
        <f t="shared" si="38"/>
        <v/>
      </c>
      <c r="T149" s="81" t="str">
        <f t="shared" si="39"/>
        <v/>
      </c>
      <c r="U149" s="87"/>
      <c r="V149" s="87"/>
      <c r="W149" s="87"/>
      <c r="X149" s="85"/>
      <c r="Y149" s="85"/>
      <c r="Z149" s="31" t="str">
        <f t="shared" si="40"/>
        <v/>
      </c>
      <c r="AA149" s="31" t="str">
        <f t="shared" si="41"/>
        <v/>
      </c>
      <c r="AB149" s="81" t="str">
        <f t="shared" si="42"/>
        <v/>
      </c>
    </row>
    <row r="150" spans="2:28" ht="48" x14ac:dyDescent="0.25">
      <c r="B150" s="176" t="s">
        <v>140</v>
      </c>
      <c r="C150" s="136" t="s">
        <v>363</v>
      </c>
      <c r="D150" s="86"/>
      <c r="E150" s="86"/>
      <c r="F150" s="176" t="s">
        <v>140</v>
      </c>
      <c r="G150" s="121" t="s">
        <v>186</v>
      </c>
      <c r="H150" s="83" t="s">
        <v>468</v>
      </c>
      <c r="I150" s="85"/>
      <c r="J150" s="85"/>
      <c r="K150" s="84" t="str">
        <f t="shared" si="36"/>
        <v/>
      </c>
      <c r="L150" s="121" t="s">
        <v>269</v>
      </c>
      <c r="M150" s="226" t="s">
        <v>733</v>
      </c>
      <c r="N150" s="87"/>
      <c r="O150" s="86"/>
      <c r="P150" s="85"/>
      <c r="Q150" s="85"/>
      <c r="R150" s="31" t="str">
        <f t="shared" si="37"/>
        <v/>
      </c>
      <c r="S150" s="31" t="str">
        <f t="shared" si="38"/>
        <v/>
      </c>
      <c r="T150" s="81" t="str">
        <f t="shared" si="39"/>
        <v/>
      </c>
      <c r="U150" s="87"/>
      <c r="V150" s="87"/>
      <c r="W150" s="87"/>
      <c r="X150" s="85"/>
      <c r="Y150" s="85"/>
      <c r="Z150" s="31" t="str">
        <f t="shared" si="40"/>
        <v/>
      </c>
      <c r="AA150" s="31" t="str">
        <f t="shared" si="41"/>
        <v/>
      </c>
      <c r="AB150" s="81" t="str">
        <f t="shared" si="42"/>
        <v/>
      </c>
    </row>
    <row r="151" spans="2:28" ht="27.6" x14ac:dyDescent="0.25">
      <c r="B151" s="176" t="s">
        <v>140</v>
      </c>
      <c r="C151" s="136" t="s">
        <v>364</v>
      </c>
      <c r="D151" s="86"/>
      <c r="E151" s="86"/>
      <c r="F151" s="176" t="s">
        <v>140</v>
      </c>
      <c r="G151" s="121" t="s">
        <v>187</v>
      </c>
      <c r="H151" s="83" t="s">
        <v>469</v>
      </c>
      <c r="I151" s="85"/>
      <c r="J151" s="85"/>
      <c r="K151" s="84" t="str">
        <f t="shared" si="36"/>
        <v/>
      </c>
      <c r="L151" s="121" t="s">
        <v>270</v>
      </c>
      <c r="M151" s="226" t="s">
        <v>609</v>
      </c>
      <c r="N151" s="87"/>
      <c r="O151" s="86"/>
      <c r="P151" s="85"/>
      <c r="Q151" s="85"/>
      <c r="R151" s="31" t="str">
        <f t="shared" si="37"/>
        <v/>
      </c>
      <c r="S151" s="31" t="str">
        <f t="shared" si="38"/>
        <v/>
      </c>
      <c r="T151" s="81" t="str">
        <f t="shared" si="39"/>
        <v/>
      </c>
      <c r="U151" s="87"/>
      <c r="V151" s="87"/>
      <c r="W151" s="87"/>
      <c r="X151" s="85"/>
      <c r="Y151" s="85"/>
      <c r="Z151" s="31" t="str">
        <f t="shared" si="40"/>
        <v/>
      </c>
      <c r="AA151" s="31" t="str">
        <f t="shared" si="41"/>
        <v/>
      </c>
      <c r="AB151" s="81" t="str">
        <f t="shared" si="42"/>
        <v/>
      </c>
    </row>
    <row r="152" spans="2:28" ht="24" x14ac:dyDescent="0.25">
      <c r="B152" s="176" t="s">
        <v>140</v>
      </c>
      <c r="C152" s="136" t="s">
        <v>365</v>
      </c>
      <c r="D152" s="86"/>
      <c r="E152" s="86"/>
      <c r="F152" s="176" t="s">
        <v>140</v>
      </c>
      <c r="G152" s="121" t="s">
        <v>188</v>
      </c>
      <c r="H152" s="83" t="s">
        <v>595</v>
      </c>
      <c r="I152" s="85"/>
      <c r="J152" s="85"/>
      <c r="K152" s="84" t="str">
        <f t="shared" si="36"/>
        <v/>
      </c>
      <c r="L152" s="121" t="s">
        <v>271</v>
      </c>
      <c r="M152" s="226" t="s">
        <v>605</v>
      </c>
      <c r="N152" s="87"/>
      <c r="O152" s="86"/>
      <c r="P152" s="85"/>
      <c r="Q152" s="85"/>
      <c r="R152" s="31" t="str">
        <f t="shared" si="37"/>
        <v/>
      </c>
      <c r="S152" s="31" t="str">
        <f t="shared" si="38"/>
        <v/>
      </c>
      <c r="T152" s="81" t="str">
        <f t="shared" si="39"/>
        <v/>
      </c>
      <c r="U152" s="87"/>
      <c r="V152" s="87"/>
      <c r="W152" s="87"/>
      <c r="X152" s="85"/>
      <c r="Y152" s="85"/>
      <c r="Z152" s="31" t="str">
        <f t="shared" si="40"/>
        <v/>
      </c>
      <c r="AA152" s="31" t="str">
        <f t="shared" si="41"/>
        <v/>
      </c>
      <c r="AB152" s="81" t="str">
        <f t="shared" si="42"/>
        <v/>
      </c>
    </row>
    <row r="153" spans="2:28" ht="24" x14ac:dyDescent="0.25">
      <c r="B153" s="176" t="s">
        <v>140</v>
      </c>
      <c r="C153" s="136" t="s">
        <v>366</v>
      </c>
      <c r="D153" s="86"/>
      <c r="E153" s="86"/>
      <c r="F153" s="176" t="s">
        <v>140</v>
      </c>
      <c r="G153" s="121" t="s">
        <v>189</v>
      </c>
      <c r="H153" s="83" t="s">
        <v>470</v>
      </c>
      <c r="I153" s="85"/>
      <c r="J153" s="85"/>
      <c r="K153" s="84" t="str">
        <f t="shared" si="36"/>
        <v/>
      </c>
      <c r="L153" s="121" t="s">
        <v>272</v>
      </c>
      <c r="M153" s="226" t="s">
        <v>610</v>
      </c>
      <c r="N153" s="87"/>
      <c r="O153" s="86"/>
      <c r="P153" s="85"/>
      <c r="Q153" s="85"/>
      <c r="R153" s="31" t="str">
        <f t="shared" si="37"/>
        <v/>
      </c>
      <c r="S153" s="31" t="str">
        <f t="shared" si="38"/>
        <v/>
      </c>
      <c r="T153" s="81" t="str">
        <f t="shared" si="39"/>
        <v/>
      </c>
      <c r="U153" s="87"/>
      <c r="V153" s="87"/>
      <c r="W153" s="87"/>
      <c r="X153" s="85"/>
      <c r="Y153" s="85"/>
      <c r="Z153" s="31" t="str">
        <f t="shared" si="40"/>
        <v/>
      </c>
      <c r="AA153" s="31" t="str">
        <f t="shared" si="41"/>
        <v/>
      </c>
      <c r="AB153" s="81" t="str">
        <f t="shared" si="42"/>
        <v/>
      </c>
    </row>
    <row r="154" spans="2:28" ht="36" x14ac:dyDescent="0.25">
      <c r="B154" s="176" t="s">
        <v>140</v>
      </c>
      <c r="C154" s="136" t="s">
        <v>367</v>
      </c>
      <c r="D154" s="86"/>
      <c r="E154" s="86"/>
      <c r="F154" s="176" t="s">
        <v>140</v>
      </c>
      <c r="G154" s="121" t="s">
        <v>190</v>
      </c>
      <c r="H154" s="83" t="s">
        <v>585</v>
      </c>
      <c r="I154" s="85"/>
      <c r="J154" s="85"/>
      <c r="K154" s="84" t="str">
        <f t="shared" si="36"/>
        <v/>
      </c>
      <c r="L154" s="121" t="s">
        <v>273</v>
      </c>
      <c r="M154" s="226" t="s">
        <v>611</v>
      </c>
      <c r="N154" s="87"/>
      <c r="O154" s="86"/>
      <c r="P154" s="85"/>
      <c r="Q154" s="85"/>
      <c r="R154" s="31" t="str">
        <f t="shared" si="37"/>
        <v/>
      </c>
      <c r="S154" s="31" t="str">
        <f t="shared" si="38"/>
        <v/>
      </c>
      <c r="T154" s="81" t="str">
        <f t="shared" si="39"/>
        <v/>
      </c>
      <c r="U154" s="87"/>
      <c r="V154" s="87"/>
      <c r="W154" s="87"/>
      <c r="X154" s="85"/>
      <c r="Y154" s="85"/>
      <c r="Z154" s="31" t="str">
        <f t="shared" si="40"/>
        <v/>
      </c>
      <c r="AA154" s="31" t="str">
        <f t="shared" si="41"/>
        <v/>
      </c>
      <c r="AB154" s="81" t="str">
        <f t="shared" si="42"/>
        <v/>
      </c>
    </row>
    <row r="155" spans="2:28" ht="82.8" x14ac:dyDescent="0.25">
      <c r="B155" s="176" t="s">
        <v>140</v>
      </c>
      <c r="C155" s="136" t="s">
        <v>368</v>
      </c>
      <c r="D155" s="86"/>
      <c r="E155" s="86"/>
      <c r="F155" s="176" t="s">
        <v>140</v>
      </c>
      <c r="G155" s="121" t="s">
        <v>191</v>
      </c>
      <c r="H155" s="83" t="s">
        <v>586</v>
      </c>
      <c r="I155" s="85"/>
      <c r="J155" s="85"/>
      <c r="K155" s="84" t="str">
        <f t="shared" si="36"/>
        <v/>
      </c>
      <c r="L155" s="121" t="s">
        <v>274</v>
      </c>
      <c r="M155" s="226" t="s">
        <v>728</v>
      </c>
      <c r="N155" s="87"/>
      <c r="O155" s="86"/>
      <c r="P155" s="85"/>
      <c r="Q155" s="85"/>
      <c r="R155" s="31" t="str">
        <f t="shared" si="37"/>
        <v/>
      </c>
      <c r="S155" s="31" t="str">
        <f t="shared" si="38"/>
        <v/>
      </c>
      <c r="T155" s="81" t="str">
        <f t="shared" si="39"/>
        <v/>
      </c>
      <c r="U155" s="87"/>
      <c r="V155" s="87"/>
      <c r="W155" s="87"/>
      <c r="X155" s="85"/>
      <c r="Y155" s="85"/>
      <c r="Z155" s="31" t="str">
        <f t="shared" si="40"/>
        <v/>
      </c>
      <c r="AA155" s="31" t="str">
        <f t="shared" si="41"/>
        <v/>
      </c>
      <c r="AB155" s="81" t="str">
        <f t="shared" si="42"/>
        <v/>
      </c>
    </row>
    <row r="156" spans="2:28" ht="60" x14ac:dyDescent="0.25">
      <c r="B156" s="176" t="s">
        <v>140</v>
      </c>
      <c r="C156" s="136" t="s">
        <v>369</v>
      </c>
      <c r="D156" s="86"/>
      <c r="E156" s="86"/>
      <c r="F156" s="176" t="s">
        <v>140</v>
      </c>
      <c r="G156" s="121" t="s">
        <v>192</v>
      </c>
      <c r="H156" s="83" t="s">
        <v>587</v>
      </c>
      <c r="I156" s="85"/>
      <c r="J156" s="85"/>
      <c r="K156" s="84" t="str">
        <f t="shared" si="36"/>
        <v/>
      </c>
      <c r="L156" s="121" t="s">
        <v>275</v>
      </c>
      <c r="M156" s="227" t="s">
        <v>285</v>
      </c>
      <c r="N156" s="87"/>
      <c r="O156" s="86"/>
      <c r="P156" s="85"/>
      <c r="Q156" s="85"/>
      <c r="R156" s="31" t="str">
        <f t="shared" si="37"/>
        <v/>
      </c>
      <c r="S156" s="31" t="str">
        <f t="shared" si="38"/>
        <v/>
      </c>
      <c r="T156" s="81" t="str">
        <f t="shared" si="39"/>
        <v/>
      </c>
      <c r="U156" s="87"/>
      <c r="V156" s="87"/>
      <c r="W156" s="87"/>
      <c r="X156" s="85"/>
      <c r="Y156" s="85"/>
      <c r="Z156" s="31" t="str">
        <f t="shared" si="40"/>
        <v/>
      </c>
      <c r="AA156" s="31" t="str">
        <f t="shared" si="41"/>
        <v/>
      </c>
      <c r="AB156" s="81" t="str">
        <f t="shared" si="42"/>
        <v/>
      </c>
    </row>
    <row r="157" spans="2:28" ht="36" x14ac:dyDescent="0.25">
      <c r="B157" s="176" t="s">
        <v>140</v>
      </c>
      <c r="C157" s="136" t="s">
        <v>370</v>
      </c>
      <c r="D157" s="86"/>
      <c r="E157" s="86"/>
      <c r="F157" s="176" t="s">
        <v>140</v>
      </c>
      <c r="G157" s="121" t="s">
        <v>193</v>
      </c>
      <c r="H157" s="83" t="s">
        <v>588</v>
      </c>
      <c r="I157" s="85"/>
      <c r="J157" s="85"/>
      <c r="K157" s="84" t="str">
        <f t="shared" si="36"/>
        <v/>
      </c>
      <c r="L157" s="121" t="s">
        <v>276</v>
      </c>
      <c r="M157" s="226" t="s">
        <v>612</v>
      </c>
      <c r="N157" s="87"/>
      <c r="O157" s="86"/>
      <c r="P157" s="85"/>
      <c r="Q157" s="85"/>
      <c r="R157" s="31" t="str">
        <f t="shared" si="37"/>
        <v/>
      </c>
      <c r="S157" s="31" t="str">
        <f t="shared" si="38"/>
        <v/>
      </c>
      <c r="T157" s="81" t="str">
        <f t="shared" si="39"/>
        <v/>
      </c>
      <c r="U157" s="87"/>
      <c r="V157" s="87"/>
      <c r="W157" s="87"/>
      <c r="X157" s="85"/>
      <c r="Y157" s="85"/>
      <c r="Z157" s="31" t="str">
        <f t="shared" si="40"/>
        <v/>
      </c>
      <c r="AA157" s="31" t="str">
        <f t="shared" si="41"/>
        <v/>
      </c>
      <c r="AB157" s="81" t="str">
        <f t="shared" si="42"/>
        <v/>
      </c>
    </row>
    <row r="158" spans="2:28" ht="72" x14ac:dyDescent="0.25">
      <c r="B158" s="176" t="s">
        <v>140</v>
      </c>
      <c r="C158" s="136" t="s">
        <v>371</v>
      </c>
      <c r="D158" s="86"/>
      <c r="E158" s="86"/>
      <c r="F158" s="176" t="s">
        <v>140</v>
      </c>
      <c r="G158" s="121" t="s">
        <v>194</v>
      </c>
      <c r="H158" s="83" t="s">
        <v>589</v>
      </c>
      <c r="I158" s="85"/>
      <c r="J158" s="85"/>
      <c r="K158" s="84" t="str">
        <f t="shared" si="36"/>
        <v/>
      </c>
      <c r="L158" s="121" t="s">
        <v>277</v>
      </c>
      <c r="M158" s="226" t="s">
        <v>737</v>
      </c>
      <c r="N158" s="87"/>
      <c r="O158" s="86"/>
      <c r="P158" s="85"/>
      <c r="Q158" s="85"/>
      <c r="R158" s="31" t="str">
        <f t="shared" si="37"/>
        <v/>
      </c>
      <c r="S158" s="31" t="str">
        <f t="shared" si="38"/>
        <v/>
      </c>
      <c r="T158" s="81" t="str">
        <f t="shared" si="39"/>
        <v/>
      </c>
      <c r="U158" s="87"/>
      <c r="V158" s="87"/>
      <c r="W158" s="87"/>
      <c r="X158" s="85"/>
      <c r="Y158" s="85"/>
      <c r="Z158" s="31" t="str">
        <f t="shared" si="40"/>
        <v/>
      </c>
      <c r="AA158" s="31" t="str">
        <f t="shared" si="41"/>
        <v/>
      </c>
      <c r="AB158" s="81" t="str">
        <f t="shared" si="42"/>
        <v/>
      </c>
    </row>
    <row r="159" spans="2:28" ht="36" x14ac:dyDescent="0.25">
      <c r="B159" s="176" t="s">
        <v>140</v>
      </c>
      <c r="C159" s="136" t="s">
        <v>372</v>
      </c>
      <c r="D159" s="86"/>
      <c r="E159" s="86"/>
      <c r="F159" s="176" t="s">
        <v>140</v>
      </c>
      <c r="G159" s="121" t="s">
        <v>195</v>
      </c>
      <c r="H159" s="83" t="s">
        <v>590</v>
      </c>
      <c r="I159" s="85"/>
      <c r="J159" s="85"/>
      <c r="K159" s="84" t="str">
        <f t="shared" si="36"/>
        <v/>
      </c>
      <c r="L159" s="121" t="s">
        <v>278</v>
      </c>
      <c r="M159" s="226" t="s">
        <v>613</v>
      </c>
      <c r="N159" s="87"/>
      <c r="O159" s="86"/>
      <c r="P159" s="85"/>
      <c r="Q159" s="85"/>
      <c r="R159" s="31" t="str">
        <f t="shared" si="37"/>
        <v/>
      </c>
      <c r="S159" s="31" t="str">
        <f t="shared" si="38"/>
        <v/>
      </c>
      <c r="T159" s="81" t="str">
        <f t="shared" si="39"/>
        <v/>
      </c>
      <c r="U159" s="87"/>
      <c r="V159" s="87"/>
      <c r="W159" s="87"/>
      <c r="X159" s="85"/>
      <c r="Y159" s="85"/>
      <c r="Z159" s="31" t="str">
        <f t="shared" si="40"/>
        <v/>
      </c>
      <c r="AA159" s="31" t="str">
        <f t="shared" si="41"/>
        <v/>
      </c>
      <c r="AB159" s="81" t="str">
        <f t="shared" si="42"/>
        <v/>
      </c>
    </row>
    <row r="160" spans="2:28" ht="108" x14ac:dyDescent="0.25">
      <c r="B160" s="176" t="s">
        <v>140</v>
      </c>
      <c r="C160" s="136" t="s">
        <v>373</v>
      </c>
      <c r="D160" s="86"/>
      <c r="E160" s="86"/>
      <c r="F160" s="176" t="s">
        <v>140</v>
      </c>
      <c r="G160" s="121" t="s">
        <v>196</v>
      </c>
      <c r="H160" s="83" t="s">
        <v>597</v>
      </c>
      <c r="I160" s="85"/>
      <c r="J160" s="85"/>
      <c r="K160" s="84" t="str">
        <f t="shared" si="36"/>
        <v/>
      </c>
      <c r="L160" s="121" t="s">
        <v>279</v>
      </c>
      <c r="M160" s="226" t="s">
        <v>729</v>
      </c>
      <c r="N160" s="87"/>
      <c r="O160" s="86"/>
      <c r="P160" s="85"/>
      <c r="Q160" s="85"/>
      <c r="R160" s="31" t="str">
        <f t="shared" si="37"/>
        <v/>
      </c>
      <c r="S160" s="31" t="str">
        <f t="shared" si="38"/>
        <v/>
      </c>
      <c r="T160" s="81" t="str">
        <f t="shared" si="39"/>
        <v/>
      </c>
      <c r="U160" s="87"/>
      <c r="V160" s="87"/>
      <c r="W160" s="87"/>
      <c r="X160" s="85"/>
      <c r="Y160" s="85"/>
      <c r="Z160" s="31" t="str">
        <f t="shared" si="40"/>
        <v/>
      </c>
      <c r="AA160" s="31" t="str">
        <f t="shared" si="41"/>
        <v/>
      </c>
      <c r="AB160" s="81" t="str">
        <f t="shared" si="42"/>
        <v/>
      </c>
    </row>
    <row r="161" spans="2:28" ht="132" x14ac:dyDescent="0.25">
      <c r="B161" s="176" t="s">
        <v>140</v>
      </c>
      <c r="C161" s="136" t="s">
        <v>374</v>
      </c>
      <c r="D161" s="86"/>
      <c r="E161" s="86"/>
      <c r="F161" s="176" t="s">
        <v>140</v>
      </c>
      <c r="G161" s="121" t="s">
        <v>197</v>
      </c>
      <c r="H161" s="83" t="s">
        <v>591</v>
      </c>
      <c r="I161" s="85"/>
      <c r="J161" s="85"/>
      <c r="K161" s="84" t="str">
        <f t="shared" si="36"/>
        <v/>
      </c>
      <c r="L161" s="121" t="s">
        <v>280</v>
      </c>
      <c r="M161" s="226" t="s">
        <v>724</v>
      </c>
      <c r="N161" s="87"/>
      <c r="O161" s="86"/>
      <c r="P161" s="85"/>
      <c r="Q161" s="85"/>
      <c r="R161" s="31" t="str">
        <f t="shared" si="37"/>
        <v/>
      </c>
      <c r="S161" s="31" t="str">
        <f t="shared" si="38"/>
        <v/>
      </c>
      <c r="T161" s="81" t="str">
        <f t="shared" si="39"/>
        <v/>
      </c>
      <c r="U161" s="87"/>
      <c r="V161" s="87"/>
      <c r="W161" s="87"/>
      <c r="X161" s="85"/>
      <c r="Y161" s="85"/>
      <c r="Z161" s="31" t="str">
        <f t="shared" si="40"/>
        <v/>
      </c>
      <c r="AA161" s="31" t="str">
        <f t="shared" si="41"/>
        <v/>
      </c>
      <c r="AB161" s="81" t="str">
        <f t="shared" si="42"/>
        <v/>
      </c>
    </row>
    <row r="162" spans="2:28" ht="36" x14ac:dyDescent="0.25">
      <c r="B162" s="176" t="s">
        <v>140</v>
      </c>
      <c r="C162" s="136" t="s">
        <v>375</v>
      </c>
      <c r="D162" s="86"/>
      <c r="E162" s="86"/>
      <c r="F162" s="176" t="s">
        <v>140</v>
      </c>
      <c r="G162" s="121" t="s">
        <v>198</v>
      </c>
      <c r="H162" s="83" t="s">
        <v>592</v>
      </c>
      <c r="I162" s="85"/>
      <c r="J162" s="85"/>
      <c r="K162" s="84" t="str">
        <f t="shared" si="36"/>
        <v/>
      </c>
      <c r="L162" s="121" t="s">
        <v>281</v>
      </c>
      <c r="M162" s="226" t="s">
        <v>614</v>
      </c>
      <c r="N162" s="87"/>
      <c r="O162" s="86"/>
      <c r="P162" s="85"/>
      <c r="Q162" s="85"/>
      <c r="R162" s="31" t="str">
        <f t="shared" si="37"/>
        <v/>
      </c>
      <c r="S162" s="31" t="str">
        <f t="shared" si="38"/>
        <v/>
      </c>
      <c r="T162" s="81" t="str">
        <f t="shared" si="39"/>
        <v/>
      </c>
      <c r="U162" s="87"/>
      <c r="V162" s="87"/>
      <c r="W162" s="87"/>
      <c r="X162" s="85"/>
      <c r="Y162" s="85"/>
      <c r="Z162" s="31" t="str">
        <f t="shared" si="40"/>
        <v/>
      </c>
      <c r="AA162" s="31" t="str">
        <f t="shared" si="41"/>
        <v/>
      </c>
      <c r="AB162" s="81" t="str">
        <f t="shared" si="42"/>
        <v/>
      </c>
    </row>
    <row r="163" spans="2:28" s="88" customFormat="1" ht="16.8" hidden="1" customHeight="1" x14ac:dyDescent="0.25">
      <c r="B163" s="86" t="s">
        <v>140</v>
      </c>
      <c r="C163" s="87" t="s">
        <v>593</v>
      </c>
      <c r="D163" s="86"/>
      <c r="E163" s="86"/>
      <c r="F163" s="86" t="s">
        <v>140</v>
      </c>
      <c r="G163" s="187" t="s">
        <v>102</v>
      </c>
      <c r="H163" s="87" t="s">
        <v>96</v>
      </c>
      <c r="I163" s="85"/>
      <c r="J163" s="85"/>
      <c r="K163" s="195" t="str">
        <f t="shared" si="36"/>
        <v/>
      </c>
      <c r="L163" s="187" t="s">
        <v>103</v>
      </c>
      <c r="M163" s="87" t="s">
        <v>97</v>
      </c>
      <c r="N163" s="87"/>
      <c r="O163" s="86"/>
      <c r="P163" s="85"/>
      <c r="Q163" s="85"/>
      <c r="R163" s="94" t="str">
        <f t="shared" si="37"/>
        <v/>
      </c>
      <c r="S163" s="94" t="str">
        <f t="shared" si="38"/>
        <v/>
      </c>
      <c r="T163" s="196" t="str">
        <f t="shared" si="39"/>
        <v/>
      </c>
      <c r="U163" s="87" t="s">
        <v>97</v>
      </c>
      <c r="V163" s="87"/>
      <c r="W163" s="87"/>
      <c r="X163" s="85"/>
      <c r="Y163" s="85"/>
      <c r="Z163" s="94" t="str">
        <f t="shared" si="40"/>
        <v/>
      </c>
      <c r="AA163" s="94" t="str">
        <f t="shared" si="41"/>
        <v/>
      </c>
      <c r="AB163" s="196" t="str">
        <f t="shared" si="42"/>
        <v/>
      </c>
    </row>
    <row r="164" spans="2:28" s="88" customFormat="1" ht="16.8" customHeight="1" x14ac:dyDescent="0.25">
      <c r="B164" s="86" t="s">
        <v>140</v>
      </c>
      <c r="C164" s="87" t="s">
        <v>593</v>
      </c>
      <c r="D164" s="86"/>
      <c r="E164" s="86"/>
      <c r="F164" s="86" t="s">
        <v>140</v>
      </c>
      <c r="G164" s="187" t="s">
        <v>102</v>
      </c>
      <c r="H164" s="87" t="s">
        <v>96</v>
      </c>
      <c r="I164" s="85"/>
      <c r="J164" s="85"/>
      <c r="K164" s="195" t="str">
        <f t="shared" si="36"/>
        <v/>
      </c>
      <c r="L164" s="187" t="s">
        <v>103</v>
      </c>
      <c r="M164" s="87" t="s">
        <v>97</v>
      </c>
      <c r="N164" s="87"/>
      <c r="O164" s="86"/>
      <c r="P164" s="85"/>
      <c r="Q164" s="85"/>
      <c r="R164" s="94" t="str">
        <f t="shared" si="37"/>
        <v/>
      </c>
      <c r="S164" s="94" t="str">
        <f t="shared" si="38"/>
        <v/>
      </c>
      <c r="T164" s="196" t="str">
        <f t="shared" si="39"/>
        <v/>
      </c>
      <c r="U164" s="87" t="s">
        <v>97</v>
      </c>
      <c r="V164" s="87"/>
      <c r="W164" s="87"/>
      <c r="X164" s="85"/>
      <c r="Y164" s="85"/>
      <c r="Z164" s="94" t="str">
        <f t="shared" si="40"/>
        <v/>
      </c>
      <c r="AA164" s="94" t="str">
        <f t="shared" si="41"/>
        <v/>
      </c>
      <c r="AB164" s="196" t="str">
        <f t="shared" si="42"/>
        <v/>
      </c>
    </row>
    <row r="165" spans="2:28" s="88" customFormat="1" ht="47.4" customHeight="1" x14ac:dyDescent="0.25">
      <c r="B165" s="86" t="s">
        <v>618</v>
      </c>
      <c r="C165" s="136" t="s">
        <v>348</v>
      </c>
      <c r="D165" s="86"/>
      <c r="E165" s="86"/>
      <c r="F165" s="86" t="s">
        <v>618</v>
      </c>
      <c r="G165" s="122" t="s">
        <v>619</v>
      </c>
      <c r="H165" s="83" t="s">
        <v>460</v>
      </c>
      <c r="I165" s="85"/>
      <c r="J165" s="85"/>
      <c r="K165" s="195"/>
      <c r="L165" s="122" t="s">
        <v>648</v>
      </c>
      <c r="M165" s="225" t="s">
        <v>289</v>
      </c>
      <c r="N165" s="87"/>
      <c r="O165" s="86"/>
      <c r="P165" s="85"/>
      <c r="Q165" s="85"/>
      <c r="R165" s="94" t="str">
        <f t="shared" ref="R165:R194" si="43">IF(ISNUMBER(I165),IF(I165+P165&gt;1,I165+P165,1),"")</f>
        <v/>
      </c>
      <c r="S165" s="94" t="str">
        <f t="shared" ref="S165:S194" si="44">IF(ISNUMBER(J165),IF(J165+Q165&gt;1,J165+Q165,1),"")</f>
        <v/>
      </c>
      <c r="T165" s="196" t="str">
        <f t="shared" ref="T165:T194" si="45">IF(OR(R165="",S165=""),"",R165*S165)</f>
        <v/>
      </c>
      <c r="U165" s="87"/>
      <c r="V165" s="87"/>
      <c r="W165" s="87"/>
      <c r="X165" s="85"/>
      <c r="Y165" s="85"/>
      <c r="Z165" s="94" t="str">
        <f t="shared" ref="Z165:Z194" si="46">IF(ISNUMBER($R165),IF($R165+X165&gt;1,$R165+X165,1),"")</f>
        <v/>
      </c>
      <c r="AA165" s="94" t="str">
        <f t="shared" ref="AA165:AA194" si="47">IF(ISNUMBER($S165),IF($S165+Y165&gt;1,$S165+Y165,1),"")</f>
        <v/>
      </c>
      <c r="AB165" s="196" t="str">
        <f t="shared" ref="AB165:AB194" si="48">IF(OR(Z165="",AA165=""),"",Z165*AA165)</f>
        <v/>
      </c>
    </row>
    <row r="166" spans="2:28" s="88" customFormat="1" ht="45.6" customHeight="1" x14ac:dyDescent="0.25">
      <c r="B166" s="86" t="s">
        <v>618</v>
      </c>
      <c r="C166" s="136" t="s">
        <v>349</v>
      </c>
      <c r="D166" s="86"/>
      <c r="E166" s="86"/>
      <c r="F166" s="86" t="s">
        <v>618</v>
      </c>
      <c r="G166" s="122" t="s">
        <v>620</v>
      </c>
      <c r="H166" s="83" t="s">
        <v>579</v>
      </c>
      <c r="I166" s="85"/>
      <c r="J166" s="85"/>
      <c r="K166" s="195"/>
      <c r="L166" s="122" t="s">
        <v>649</v>
      </c>
      <c r="M166" s="225" t="s">
        <v>580</v>
      </c>
      <c r="N166" s="87"/>
      <c r="O166" s="86"/>
      <c r="P166" s="85"/>
      <c r="Q166" s="85"/>
      <c r="R166" s="94" t="str">
        <f t="shared" si="43"/>
        <v/>
      </c>
      <c r="S166" s="94" t="str">
        <f t="shared" si="44"/>
        <v/>
      </c>
      <c r="T166" s="196" t="str">
        <f t="shared" si="45"/>
        <v/>
      </c>
      <c r="U166" s="87"/>
      <c r="V166" s="87"/>
      <c r="W166" s="87"/>
      <c r="X166" s="85"/>
      <c r="Y166" s="85"/>
      <c r="Z166" s="94" t="str">
        <f t="shared" si="46"/>
        <v/>
      </c>
      <c r="AA166" s="94" t="str">
        <f t="shared" si="47"/>
        <v/>
      </c>
      <c r="AB166" s="196" t="str">
        <f t="shared" si="48"/>
        <v/>
      </c>
    </row>
    <row r="167" spans="2:28" s="88" customFormat="1" ht="34.799999999999997" customHeight="1" x14ac:dyDescent="0.25">
      <c r="B167" s="86" t="s">
        <v>618</v>
      </c>
      <c r="C167" s="136" t="s">
        <v>350</v>
      </c>
      <c r="D167" s="86"/>
      <c r="E167" s="86"/>
      <c r="F167" s="86" t="s">
        <v>618</v>
      </c>
      <c r="G167" s="122" t="s">
        <v>621</v>
      </c>
      <c r="H167" s="148" t="s">
        <v>108</v>
      </c>
      <c r="I167" s="85"/>
      <c r="J167" s="85"/>
      <c r="K167" s="195"/>
      <c r="L167" s="122" t="s">
        <v>650</v>
      </c>
      <c r="M167" s="225" t="s">
        <v>287</v>
      </c>
      <c r="N167" s="87"/>
      <c r="O167" s="86"/>
      <c r="P167" s="85"/>
      <c r="Q167" s="85"/>
      <c r="R167" s="94" t="str">
        <f t="shared" si="43"/>
        <v/>
      </c>
      <c r="S167" s="94" t="str">
        <f t="shared" si="44"/>
        <v/>
      </c>
      <c r="T167" s="196" t="str">
        <f t="shared" si="45"/>
        <v/>
      </c>
      <c r="U167" s="87"/>
      <c r="V167" s="87"/>
      <c r="W167" s="87"/>
      <c r="X167" s="85"/>
      <c r="Y167" s="85"/>
      <c r="Z167" s="94" t="str">
        <f t="shared" si="46"/>
        <v/>
      </c>
      <c r="AA167" s="94" t="str">
        <f t="shared" si="47"/>
        <v/>
      </c>
      <c r="AB167" s="196" t="str">
        <f t="shared" si="48"/>
        <v/>
      </c>
    </row>
    <row r="168" spans="2:28" s="88" customFormat="1" ht="37.799999999999997" customHeight="1" x14ac:dyDescent="0.25">
      <c r="B168" s="86" t="s">
        <v>618</v>
      </c>
      <c r="C168" s="136" t="s">
        <v>351</v>
      </c>
      <c r="D168" s="86"/>
      <c r="E168" s="86"/>
      <c r="F168" s="86" t="s">
        <v>618</v>
      </c>
      <c r="G168" s="122" t="s">
        <v>622</v>
      </c>
      <c r="H168" s="148" t="s">
        <v>461</v>
      </c>
      <c r="I168" s="85"/>
      <c r="J168" s="85"/>
      <c r="K168" s="195"/>
      <c r="L168" s="122" t="s">
        <v>651</v>
      </c>
      <c r="M168" s="225" t="s">
        <v>288</v>
      </c>
      <c r="N168" s="87"/>
      <c r="O168" s="86"/>
      <c r="P168" s="85"/>
      <c r="Q168" s="85"/>
      <c r="R168" s="94" t="str">
        <f t="shared" si="43"/>
        <v/>
      </c>
      <c r="S168" s="94" t="str">
        <f t="shared" si="44"/>
        <v/>
      </c>
      <c r="T168" s="196" t="str">
        <f t="shared" si="45"/>
        <v/>
      </c>
      <c r="U168" s="87"/>
      <c r="V168" s="87"/>
      <c r="W168" s="87"/>
      <c r="X168" s="85"/>
      <c r="Y168" s="85"/>
      <c r="Z168" s="94" t="str">
        <f t="shared" si="46"/>
        <v/>
      </c>
      <c r="AA168" s="94" t="str">
        <f t="shared" si="47"/>
        <v/>
      </c>
      <c r="AB168" s="196" t="str">
        <f t="shared" si="48"/>
        <v/>
      </c>
    </row>
    <row r="169" spans="2:28" s="88" customFormat="1" ht="53.4" customHeight="1" x14ac:dyDescent="0.25">
      <c r="B169" s="86" t="s">
        <v>618</v>
      </c>
      <c r="C169" s="136" t="s">
        <v>352</v>
      </c>
      <c r="D169" s="86"/>
      <c r="E169" s="86"/>
      <c r="F169" s="86" t="s">
        <v>618</v>
      </c>
      <c r="G169" s="122" t="s">
        <v>623</v>
      </c>
      <c r="H169" s="83" t="s">
        <v>581</v>
      </c>
      <c r="I169" s="85"/>
      <c r="J169" s="85"/>
      <c r="K169" s="195"/>
      <c r="L169" s="122" t="s">
        <v>652</v>
      </c>
      <c r="M169" s="226" t="s">
        <v>282</v>
      </c>
      <c r="N169" s="87"/>
      <c r="O169" s="86"/>
      <c r="P169" s="85"/>
      <c r="Q169" s="85"/>
      <c r="R169" s="94" t="str">
        <f t="shared" si="43"/>
        <v/>
      </c>
      <c r="S169" s="94" t="str">
        <f t="shared" si="44"/>
        <v/>
      </c>
      <c r="T169" s="196" t="str">
        <f t="shared" si="45"/>
        <v/>
      </c>
      <c r="U169" s="87"/>
      <c r="V169" s="87"/>
      <c r="W169" s="87"/>
      <c r="X169" s="85"/>
      <c r="Y169" s="85"/>
      <c r="Z169" s="94" t="str">
        <f t="shared" si="46"/>
        <v/>
      </c>
      <c r="AA169" s="94" t="str">
        <f t="shared" si="47"/>
        <v/>
      </c>
      <c r="AB169" s="196" t="str">
        <f t="shared" si="48"/>
        <v/>
      </c>
    </row>
    <row r="170" spans="2:28" s="88" customFormat="1" ht="30.6" customHeight="1" x14ac:dyDescent="0.25">
      <c r="B170" s="86" t="s">
        <v>618</v>
      </c>
      <c r="C170" s="136" t="s">
        <v>353</v>
      </c>
      <c r="D170" s="86"/>
      <c r="E170" s="86"/>
      <c r="F170" s="86" t="s">
        <v>618</v>
      </c>
      <c r="G170" s="122" t="s">
        <v>624</v>
      </c>
      <c r="H170" s="83" t="s">
        <v>462</v>
      </c>
      <c r="I170" s="85"/>
      <c r="J170" s="85"/>
      <c r="K170" s="195"/>
      <c r="L170" s="122" t="s">
        <v>653</v>
      </c>
      <c r="M170" s="226" t="s">
        <v>603</v>
      </c>
      <c r="N170" s="87"/>
      <c r="O170" s="86"/>
      <c r="P170" s="85"/>
      <c r="Q170" s="85"/>
      <c r="R170" s="94" t="str">
        <f t="shared" si="43"/>
        <v/>
      </c>
      <c r="S170" s="94" t="str">
        <f t="shared" si="44"/>
        <v/>
      </c>
      <c r="T170" s="196" t="str">
        <f t="shared" si="45"/>
        <v/>
      </c>
      <c r="U170" s="87"/>
      <c r="V170" s="87"/>
      <c r="W170" s="87"/>
      <c r="X170" s="85"/>
      <c r="Y170" s="85"/>
      <c r="Z170" s="94" t="str">
        <f t="shared" si="46"/>
        <v/>
      </c>
      <c r="AA170" s="94" t="str">
        <f t="shared" si="47"/>
        <v/>
      </c>
      <c r="AB170" s="196" t="str">
        <f t="shared" si="48"/>
        <v/>
      </c>
    </row>
    <row r="171" spans="2:28" s="88" customFormat="1" ht="31.8" customHeight="1" x14ac:dyDescent="0.25">
      <c r="B171" s="86" t="s">
        <v>618</v>
      </c>
      <c r="C171" s="136" t="s">
        <v>354</v>
      </c>
      <c r="D171" s="86"/>
      <c r="E171" s="86"/>
      <c r="F171" s="86" t="s">
        <v>618</v>
      </c>
      <c r="G171" s="122" t="s">
        <v>625</v>
      </c>
      <c r="H171" s="83" t="s">
        <v>463</v>
      </c>
      <c r="I171" s="85"/>
      <c r="J171" s="85"/>
      <c r="K171" s="195"/>
      <c r="L171" s="122" t="s">
        <v>654</v>
      </c>
      <c r="M171" s="226" t="s">
        <v>282</v>
      </c>
      <c r="N171" s="87"/>
      <c r="O171" s="86"/>
      <c r="P171" s="85"/>
      <c r="Q171" s="85"/>
      <c r="R171" s="94" t="str">
        <f t="shared" si="43"/>
        <v/>
      </c>
      <c r="S171" s="94" t="str">
        <f t="shared" si="44"/>
        <v/>
      </c>
      <c r="T171" s="196" t="str">
        <f t="shared" si="45"/>
        <v/>
      </c>
      <c r="U171" s="87"/>
      <c r="V171" s="87"/>
      <c r="W171" s="87"/>
      <c r="X171" s="85"/>
      <c r="Y171" s="85"/>
      <c r="Z171" s="94" t="str">
        <f t="shared" si="46"/>
        <v/>
      </c>
      <c r="AA171" s="94" t="str">
        <f t="shared" si="47"/>
        <v/>
      </c>
      <c r="AB171" s="196" t="str">
        <f t="shared" si="48"/>
        <v/>
      </c>
    </row>
    <row r="172" spans="2:28" s="88" customFormat="1" ht="31.2" customHeight="1" x14ac:dyDescent="0.25">
      <c r="B172" s="86" t="s">
        <v>618</v>
      </c>
      <c r="C172" s="136" t="s">
        <v>355</v>
      </c>
      <c r="D172" s="86"/>
      <c r="E172" s="86"/>
      <c r="F172" s="86" t="s">
        <v>618</v>
      </c>
      <c r="G172" s="122" t="s">
        <v>626</v>
      </c>
      <c r="H172" s="83" t="s">
        <v>464</v>
      </c>
      <c r="I172" s="85"/>
      <c r="J172" s="85"/>
      <c r="K172" s="195"/>
      <c r="L172" s="122" t="s">
        <v>655</v>
      </c>
      <c r="M172" s="226" t="s">
        <v>284</v>
      </c>
      <c r="N172" s="87"/>
      <c r="O172" s="86"/>
      <c r="P172" s="85"/>
      <c r="Q172" s="85"/>
      <c r="R172" s="94" t="str">
        <f t="shared" si="43"/>
        <v/>
      </c>
      <c r="S172" s="94" t="str">
        <f t="shared" si="44"/>
        <v/>
      </c>
      <c r="T172" s="196" t="str">
        <f t="shared" si="45"/>
        <v/>
      </c>
      <c r="U172" s="87"/>
      <c r="V172" s="87"/>
      <c r="W172" s="87"/>
      <c r="X172" s="85"/>
      <c r="Y172" s="85"/>
      <c r="Z172" s="94" t="str">
        <f t="shared" si="46"/>
        <v/>
      </c>
      <c r="AA172" s="94" t="str">
        <f t="shared" si="47"/>
        <v/>
      </c>
      <c r="AB172" s="196" t="str">
        <f t="shared" si="48"/>
        <v/>
      </c>
    </row>
    <row r="173" spans="2:28" s="88" customFormat="1" ht="32.4" customHeight="1" x14ac:dyDescent="0.25">
      <c r="B173" s="86" t="s">
        <v>618</v>
      </c>
      <c r="C173" s="136" t="s">
        <v>356</v>
      </c>
      <c r="D173" s="86"/>
      <c r="E173" s="86"/>
      <c r="F173" s="86" t="s">
        <v>618</v>
      </c>
      <c r="G173" s="122" t="s">
        <v>627</v>
      </c>
      <c r="H173" s="83" t="s">
        <v>582</v>
      </c>
      <c r="I173" s="85"/>
      <c r="J173" s="85"/>
      <c r="K173" s="195"/>
      <c r="L173" s="122" t="s">
        <v>656</v>
      </c>
      <c r="M173" s="226" t="s">
        <v>283</v>
      </c>
      <c r="N173" s="87"/>
      <c r="O173" s="86"/>
      <c r="P173" s="85"/>
      <c r="Q173" s="85"/>
      <c r="R173" s="94" t="str">
        <f t="shared" si="43"/>
        <v/>
      </c>
      <c r="S173" s="94" t="str">
        <f t="shared" si="44"/>
        <v/>
      </c>
      <c r="T173" s="196" t="str">
        <f t="shared" si="45"/>
        <v/>
      </c>
      <c r="U173" s="87"/>
      <c r="V173" s="87"/>
      <c r="W173" s="87"/>
      <c r="X173" s="85"/>
      <c r="Y173" s="85"/>
      <c r="Z173" s="94" t="str">
        <f t="shared" si="46"/>
        <v/>
      </c>
      <c r="AA173" s="94" t="str">
        <f t="shared" si="47"/>
        <v/>
      </c>
      <c r="AB173" s="196" t="str">
        <f t="shared" si="48"/>
        <v/>
      </c>
    </row>
    <row r="174" spans="2:28" s="88" customFormat="1" ht="31.2" customHeight="1" x14ac:dyDescent="0.25">
      <c r="B174" s="86" t="s">
        <v>618</v>
      </c>
      <c r="C174" s="136" t="s">
        <v>357</v>
      </c>
      <c r="D174" s="86"/>
      <c r="E174" s="86"/>
      <c r="F174" s="86" t="s">
        <v>618</v>
      </c>
      <c r="G174" s="122" t="s">
        <v>628</v>
      </c>
      <c r="H174" s="83" t="s">
        <v>107</v>
      </c>
      <c r="I174" s="85"/>
      <c r="J174" s="85"/>
      <c r="K174" s="195"/>
      <c r="L174" s="122" t="s">
        <v>657</v>
      </c>
      <c r="M174" s="226" t="s">
        <v>719</v>
      </c>
      <c r="N174" s="87"/>
      <c r="O174" s="86"/>
      <c r="P174" s="85"/>
      <c r="Q174" s="85"/>
      <c r="R174" s="94" t="str">
        <f t="shared" si="43"/>
        <v/>
      </c>
      <c r="S174" s="94" t="str">
        <f t="shared" si="44"/>
        <v/>
      </c>
      <c r="T174" s="196" t="str">
        <f t="shared" si="45"/>
        <v/>
      </c>
      <c r="U174" s="87"/>
      <c r="V174" s="87"/>
      <c r="W174" s="87"/>
      <c r="X174" s="85"/>
      <c r="Y174" s="85"/>
      <c r="Z174" s="94" t="str">
        <f t="shared" si="46"/>
        <v/>
      </c>
      <c r="AA174" s="94" t="str">
        <f t="shared" si="47"/>
        <v/>
      </c>
      <c r="AB174" s="196" t="str">
        <f t="shared" si="48"/>
        <v/>
      </c>
    </row>
    <row r="175" spans="2:28" s="88" customFormat="1" ht="34.799999999999997" customHeight="1" x14ac:dyDescent="0.25">
      <c r="B175" s="86" t="s">
        <v>618</v>
      </c>
      <c r="C175" s="136" t="s">
        <v>358</v>
      </c>
      <c r="D175" s="86"/>
      <c r="E175" s="86"/>
      <c r="F175" s="86" t="s">
        <v>618</v>
      </c>
      <c r="G175" s="122" t="s">
        <v>629</v>
      </c>
      <c r="H175" s="83" t="s">
        <v>465</v>
      </c>
      <c r="I175" s="85"/>
      <c r="J175" s="85"/>
      <c r="K175" s="195"/>
      <c r="L175" s="122" t="s">
        <v>658</v>
      </c>
      <c r="M175" s="226" t="s">
        <v>608</v>
      </c>
      <c r="N175" s="87"/>
      <c r="O175" s="86"/>
      <c r="P175" s="85"/>
      <c r="Q175" s="85"/>
      <c r="R175" s="94" t="str">
        <f t="shared" si="43"/>
        <v/>
      </c>
      <c r="S175" s="94" t="str">
        <f t="shared" si="44"/>
        <v/>
      </c>
      <c r="T175" s="196" t="str">
        <f t="shared" si="45"/>
        <v/>
      </c>
      <c r="U175" s="87"/>
      <c r="V175" s="87"/>
      <c r="W175" s="87"/>
      <c r="X175" s="85"/>
      <c r="Y175" s="85"/>
      <c r="Z175" s="94" t="str">
        <f t="shared" si="46"/>
        <v/>
      </c>
      <c r="AA175" s="94" t="str">
        <f t="shared" si="47"/>
        <v/>
      </c>
      <c r="AB175" s="196" t="str">
        <f t="shared" si="48"/>
        <v/>
      </c>
    </row>
    <row r="176" spans="2:28" s="88" customFormat="1" ht="37.799999999999997" customHeight="1" x14ac:dyDescent="0.25">
      <c r="B176" s="86" t="s">
        <v>618</v>
      </c>
      <c r="C176" s="136" t="s">
        <v>359</v>
      </c>
      <c r="D176" s="86"/>
      <c r="E176" s="86"/>
      <c r="F176" s="86" t="s">
        <v>618</v>
      </c>
      <c r="G176" s="122" t="s">
        <v>630</v>
      </c>
      <c r="H176" s="83" t="s">
        <v>583</v>
      </c>
      <c r="I176" s="85"/>
      <c r="J176" s="85"/>
      <c r="K176" s="195"/>
      <c r="L176" s="122" t="s">
        <v>659</v>
      </c>
      <c r="M176" s="226" t="s">
        <v>604</v>
      </c>
      <c r="N176" s="87"/>
      <c r="O176" s="86"/>
      <c r="P176" s="85"/>
      <c r="Q176" s="85"/>
      <c r="R176" s="94" t="str">
        <f t="shared" si="43"/>
        <v/>
      </c>
      <c r="S176" s="94" t="str">
        <f t="shared" si="44"/>
        <v/>
      </c>
      <c r="T176" s="196" t="str">
        <f t="shared" si="45"/>
        <v/>
      </c>
      <c r="U176" s="87"/>
      <c r="V176" s="87"/>
      <c r="W176" s="87"/>
      <c r="X176" s="85"/>
      <c r="Y176" s="85"/>
      <c r="Z176" s="94" t="str">
        <f t="shared" si="46"/>
        <v/>
      </c>
      <c r="AA176" s="94" t="str">
        <f t="shared" si="47"/>
        <v/>
      </c>
      <c r="AB176" s="196" t="str">
        <f t="shared" si="48"/>
        <v/>
      </c>
    </row>
    <row r="177" spans="2:28" s="88" customFormat="1" ht="34.799999999999997" customHeight="1" x14ac:dyDescent="0.25">
      <c r="B177" s="86" t="s">
        <v>618</v>
      </c>
      <c r="C177" s="136" t="s">
        <v>360</v>
      </c>
      <c r="D177" s="86"/>
      <c r="E177" s="86"/>
      <c r="F177" s="86" t="s">
        <v>618</v>
      </c>
      <c r="G177" s="122" t="s">
        <v>631</v>
      </c>
      <c r="H177" s="83" t="s">
        <v>466</v>
      </c>
      <c r="I177" s="85"/>
      <c r="J177" s="85"/>
      <c r="K177" s="195"/>
      <c r="L177" s="122" t="s">
        <v>660</v>
      </c>
      <c r="M177" s="226" t="s">
        <v>715</v>
      </c>
      <c r="N177" s="87"/>
      <c r="O177" s="86"/>
      <c r="P177" s="85"/>
      <c r="Q177" s="85"/>
      <c r="R177" s="94" t="str">
        <f t="shared" si="43"/>
        <v/>
      </c>
      <c r="S177" s="94" t="str">
        <f t="shared" si="44"/>
        <v/>
      </c>
      <c r="T177" s="196" t="str">
        <f t="shared" si="45"/>
        <v/>
      </c>
      <c r="U177" s="87"/>
      <c r="V177" s="87"/>
      <c r="W177" s="87"/>
      <c r="X177" s="85"/>
      <c r="Y177" s="85"/>
      <c r="Z177" s="94" t="str">
        <f t="shared" si="46"/>
        <v/>
      </c>
      <c r="AA177" s="94" t="str">
        <f t="shared" si="47"/>
        <v/>
      </c>
      <c r="AB177" s="196" t="str">
        <f t="shared" si="48"/>
        <v/>
      </c>
    </row>
    <row r="178" spans="2:28" s="88" customFormat="1" ht="35.4" customHeight="1" x14ac:dyDescent="0.25">
      <c r="B178" s="86" t="s">
        <v>618</v>
      </c>
      <c r="C178" s="136" t="s">
        <v>361</v>
      </c>
      <c r="D178" s="86"/>
      <c r="E178" s="86"/>
      <c r="F178" s="86" t="s">
        <v>618</v>
      </c>
      <c r="G178" s="122" t="s">
        <v>632</v>
      </c>
      <c r="H178" s="83" t="s">
        <v>467</v>
      </c>
      <c r="I178" s="85"/>
      <c r="J178" s="85"/>
      <c r="K178" s="195"/>
      <c r="L178" s="122" t="s">
        <v>661</v>
      </c>
      <c r="M178" s="226" t="s">
        <v>607</v>
      </c>
      <c r="N178" s="87"/>
      <c r="O178" s="86"/>
      <c r="P178" s="85"/>
      <c r="Q178" s="85"/>
      <c r="R178" s="94" t="str">
        <f t="shared" si="43"/>
        <v/>
      </c>
      <c r="S178" s="94" t="str">
        <f t="shared" si="44"/>
        <v/>
      </c>
      <c r="T178" s="196" t="str">
        <f t="shared" si="45"/>
        <v/>
      </c>
      <c r="U178" s="87"/>
      <c r="V178" s="87"/>
      <c r="W178" s="87"/>
      <c r="X178" s="85"/>
      <c r="Y178" s="85"/>
      <c r="Z178" s="94" t="str">
        <f t="shared" si="46"/>
        <v/>
      </c>
      <c r="AA178" s="94" t="str">
        <f t="shared" si="47"/>
        <v/>
      </c>
      <c r="AB178" s="196" t="str">
        <f t="shared" si="48"/>
        <v/>
      </c>
    </row>
    <row r="179" spans="2:28" s="88" customFormat="1" ht="36.6" customHeight="1" x14ac:dyDescent="0.25">
      <c r="B179" s="86" t="s">
        <v>618</v>
      </c>
      <c r="C179" s="136" t="s">
        <v>362</v>
      </c>
      <c r="D179" s="86"/>
      <c r="E179" s="86"/>
      <c r="F179" s="86" t="s">
        <v>618</v>
      </c>
      <c r="G179" s="122" t="s">
        <v>633</v>
      </c>
      <c r="H179" s="83" t="s">
        <v>584</v>
      </c>
      <c r="I179" s="85"/>
      <c r="J179" s="85"/>
      <c r="K179" s="195"/>
      <c r="L179" s="122" t="s">
        <v>662</v>
      </c>
      <c r="M179" s="226" t="s">
        <v>606</v>
      </c>
      <c r="N179" s="87"/>
      <c r="O179" s="86"/>
      <c r="P179" s="85"/>
      <c r="Q179" s="85"/>
      <c r="R179" s="94" t="str">
        <f t="shared" si="43"/>
        <v/>
      </c>
      <c r="S179" s="94" t="str">
        <f t="shared" si="44"/>
        <v/>
      </c>
      <c r="T179" s="196" t="str">
        <f t="shared" si="45"/>
        <v/>
      </c>
      <c r="U179" s="87"/>
      <c r="V179" s="87"/>
      <c r="W179" s="87"/>
      <c r="X179" s="85"/>
      <c r="Y179" s="85"/>
      <c r="Z179" s="94" t="str">
        <f t="shared" si="46"/>
        <v/>
      </c>
      <c r="AA179" s="94" t="str">
        <f t="shared" si="47"/>
        <v/>
      </c>
      <c r="AB179" s="196" t="str">
        <f t="shared" si="48"/>
        <v/>
      </c>
    </row>
    <row r="180" spans="2:28" s="88" customFormat="1" ht="33.6" customHeight="1" x14ac:dyDescent="0.25">
      <c r="B180" s="86" t="s">
        <v>618</v>
      </c>
      <c r="C180" s="136" t="s">
        <v>363</v>
      </c>
      <c r="D180" s="86"/>
      <c r="E180" s="86"/>
      <c r="F180" s="86" t="s">
        <v>618</v>
      </c>
      <c r="G180" s="122" t="s">
        <v>634</v>
      </c>
      <c r="H180" s="83" t="s">
        <v>468</v>
      </c>
      <c r="I180" s="85"/>
      <c r="J180" s="85"/>
      <c r="K180" s="195"/>
      <c r="L180" s="122" t="s">
        <v>663</v>
      </c>
      <c r="M180" s="226" t="s">
        <v>720</v>
      </c>
      <c r="N180" s="87"/>
      <c r="O180" s="86"/>
      <c r="P180" s="85"/>
      <c r="Q180" s="85"/>
      <c r="R180" s="94" t="str">
        <f t="shared" si="43"/>
        <v/>
      </c>
      <c r="S180" s="94" t="str">
        <f t="shared" si="44"/>
        <v/>
      </c>
      <c r="T180" s="196" t="str">
        <f t="shared" si="45"/>
        <v/>
      </c>
      <c r="U180" s="87"/>
      <c r="V180" s="87"/>
      <c r="W180" s="87"/>
      <c r="X180" s="85"/>
      <c r="Y180" s="85"/>
      <c r="Z180" s="94" t="str">
        <f t="shared" si="46"/>
        <v/>
      </c>
      <c r="AA180" s="94" t="str">
        <f t="shared" si="47"/>
        <v/>
      </c>
      <c r="AB180" s="196" t="str">
        <f t="shared" si="48"/>
        <v/>
      </c>
    </row>
    <row r="181" spans="2:28" s="88" customFormat="1" ht="30.6" customHeight="1" x14ac:dyDescent="0.25">
      <c r="B181" s="86" t="s">
        <v>618</v>
      </c>
      <c r="C181" s="136" t="s">
        <v>364</v>
      </c>
      <c r="D181" s="86"/>
      <c r="E181" s="86"/>
      <c r="F181" s="86" t="s">
        <v>618</v>
      </c>
      <c r="G181" s="122" t="s">
        <v>635</v>
      </c>
      <c r="H181" s="83" t="s">
        <v>469</v>
      </c>
      <c r="I181" s="85"/>
      <c r="J181" s="85"/>
      <c r="K181" s="195"/>
      <c r="L181" s="122" t="s">
        <v>664</v>
      </c>
      <c r="M181" s="226" t="s">
        <v>609</v>
      </c>
      <c r="N181" s="87"/>
      <c r="O181" s="86"/>
      <c r="P181" s="85"/>
      <c r="Q181" s="85"/>
      <c r="R181" s="94" t="str">
        <f t="shared" si="43"/>
        <v/>
      </c>
      <c r="S181" s="94" t="str">
        <f t="shared" si="44"/>
        <v/>
      </c>
      <c r="T181" s="196" t="str">
        <f t="shared" si="45"/>
        <v/>
      </c>
      <c r="U181" s="87"/>
      <c r="V181" s="87"/>
      <c r="W181" s="87"/>
      <c r="X181" s="85"/>
      <c r="Y181" s="85"/>
      <c r="Z181" s="94" t="str">
        <f t="shared" si="46"/>
        <v/>
      </c>
      <c r="AA181" s="94" t="str">
        <f t="shared" si="47"/>
        <v/>
      </c>
      <c r="AB181" s="196" t="str">
        <f t="shared" si="48"/>
        <v/>
      </c>
    </row>
    <row r="182" spans="2:28" s="88" customFormat="1" ht="28.2" customHeight="1" x14ac:dyDescent="0.25">
      <c r="B182" s="86" t="s">
        <v>618</v>
      </c>
      <c r="C182" s="136" t="s">
        <v>365</v>
      </c>
      <c r="D182" s="86"/>
      <c r="E182" s="86"/>
      <c r="F182" s="86" t="s">
        <v>618</v>
      </c>
      <c r="G182" s="122" t="s">
        <v>636</v>
      </c>
      <c r="H182" s="83" t="s">
        <v>595</v>
      </c>
      <c r="I182" s="85"/>
      <c r="J182" s="85"/>
      <c r="K182" s="195"/>
      <c r="L182" s="122" t="s">
        <v>665</v>
      </c>
      <c r="M182" s="226" t="s">
        <v>605</v>
      </c>
      <c r="N182" s="87"/>
      <c r="O182" s="86"/>
      <c r="P182" s="85"/>
      <c r="Q182" s="85"/>
      <c r="R182" s="94" t="str">
        <f t="shared" si="43"/>
        <v/>
      </c>
      <c r="S182" s="94" t="str">
        <f t="shared" si="44"/>
        <v/>
      </c>
      <c r="T182" s="196" t="str">
        <f t="shared" si="45"/>
        <v/>
      </c>
      <c r="U182" s="87"/>
      <c r="V182" s="87"/>
      <c r="W182" s="87"/>
      <c r="X182" s="85"/>
      <c r="Y182" s="85"/>
      <c r="Z182" s="94" t="str">
        <f t="shared" si="46"/>
        <v/>
      </c>
      <c r="AA182" s="94" t="str">
        <f t="shared" si="47"/>
        <v/>
      </c>
      <c r="AB182" s="196" t="str">
        <f t="shared" si="48"/>
        <v/>
      </c>
    </row>
    <row r="183" spans="2:28" s="88" customFormat="1" ht="27.6" customHeight="1" x14ac:dyDescent="0.25">
      <c r="B183" s="86" t="s">
        <v>618</v>
      </c>
      <c r="C183" s="136" t="s">
        <v>366</v>
      </c>
      <c r="D183" s="86"/>
      <c r="E183" s="86"/>
      <c r="F183" s="86" t="s">
        <v>618</v>
      </c>
      <c r="G183" s="122" t="s">
        <v>637</v>
      </c>
      <c r="H183" s="83" t="s">
        <v>470</v>
      </c>
      <c r="I183" s="85"/>
      <c r="J183" s="85"/>
      <c r="K183" s="195"/>
      <c r="L183" s="122" t="s">
        <v>666</v>
      </c>
      <c r="M183" s="226" t="s">
        <v>610</v>
      </c>
      <c r="N183" s="87"/>
      <c r="O183" s="86"/>
      <c r="P183" s="85"/>
      <c r="Q183" s="85"/>
      <c r="R183" s="94" t="str">
        <f t="shared" si="43"/>
        <v/>
      </c>
      <c r="S183" s="94" t="str">
        <f t="shared" si="44"/>
        <v/>
      </c>
      <c r="T183" s="196" t="str">
        <f t="shared" si="45"/>
        <v/>
      </c>
      <c r="U183" s="87"/>
      <c r="V183" s="87"/>
      <c r="W183" s="87"/>
      <c r="X183" s="85"/>
      <c r="Y183" s="85"/>
      <c r="Z183" s="94" t="str">
        <f t="shared" si="46"/>
        <v/>
      </c>
      <c r="AA183" s="94" t="str">
        <f t="shared" si="47"/>
        <v/>
      </c>
      <c r="AB183" s="196" t="str">
        <f t="shared" si="48"/>
        <v/>
      </c>
    </row>
    <row r="184" spans="2:28" s="88" customFormat="1" ht="31.2" customHeight="1" x14ac:dyDescent="0.25">
      <c r="B184" s="86" t="s">
        <v>618</v>
      </c>
      <c r="C184" s="136" t="s">
        <v>367</v>
      </c>
      <c r="D184" s="86"/>
      <c r="E184" s="86"/>
      <c r="F184" s="86" t="s">
        <v>618</v>
      </c>
      <c r="G184" s="122" t="s">
        <v>638</v>
      </c>
      <c r="H184" s="83" t="s">
        <v>585</v>
      </c>
      <c r="I184" s="85"/>
      <c r="J184" s="85"/>
      <c r="K184" s="195"/>
      <c r="L184" s="122" t="s">
        <v>667</v>
      </c>
      <c r="M184" s="226" t="s">
        <v>611</v>
      </c>
      <c r="N184" s="87"/>
      <c r="O184" s="86"/>
      <c r="P184" s="85"/>
      <c r="Q184" s="85"/>
      <c r="R184" s="94" t="str">
        <f t="shared" si="43"/>
        <v/>
      </c>
      <c r="S184" s="94" t="str">
        <f t="shared" si="44"/>
        <v/>
      </c>
      <c r="T184" s="196" t="str">
        <f t="shared" si="45"/>
        <v/>
      </c>
      <c r="U184" s="87"/>
      <c r="V184" s="87"/>
      <c r="W184" s="87"/>
      <c r="X184" s="85"/>
      <c r="Y184" s="85"/>
      <c r="Z184" s="94" t="str">
        <f t="shared" si="46"/>
        <v/>
      </c>
      <c r="AA184" s="94" t="str">
        <f t="shared" si="47"/>
        <v/>
      </c>
      <c r="AB184" s="196" t="str">
        <f t="shared" si="48"/>
        <v/>
      </c>
    </row>
    <row r="185" spans="2:28" s="88" customFormat="1" ht="82.8" x14ac:dyDescent="0.25">
      <c r="B185" s="86" t="s">
        <v>618</v>
      </c>
      <c r="C185" s="136" t="s">
        <v>368</v>
      </c>
      <c r="D185" s="86"/>
      <c r="E185" s="86"/>
      <c r="F185" s="86" t="s">
        <v>618</v>
      </c>
      <c r="G185" s="122" t="s">
        <v>639</v>
      </c>
      <c r="H185" s="83" t="s">
        <v>586</v>
      </c>
      <c r="I185" s="85"/>
      <c r="J185" s="85"/>
      <c r="K185" s="195"/>
      <c r="L185" s="122" t="s">
        <v>668</v>
      </c>
      <c r="M185" s="226" t="s">
        <v>735</v>
      </c>
      <c r="N185" s="87"/>
      <c r="O185" s="86"/>
      <c r="P185" s="85"/>
      <c r="Q185" s="85"/>
      <c r="R185" s="94" t="str">
        <f t="shared" si="43"/>
        <v/>
      </c>
      <c r="S185" s="94" t="str">
        <f t="shared" si="44"/>
        <v/>
      </c>
      <c r="T185" s="196" t="str">
        <f t="shared" si="45"/>
        <v/>
      </c>
      <c r="U185" s="87"/>
      <c r="V185" s="87"/>
      <c r="W185" s="87"/>
      <c r="X185" s="85"/>
      <c r="Y185" s="85"/>
      <c r="Z185" s="94" t="str">
        <f t="shared" si="46"/>
        <v/>
      </c>
      <c r="AA185" s="94" t="str">
        <f t="shared" si="47"/>
        <v/>
      </c>
      <c r="AB185" s="196" t="str">
        <f t="shared" si="48"/>
        <v/>
      </c>
    </row>
    <row r="186" spans="2:28" s="88" customFormat="1" ht="30.6" customHeight="1" x14ac:dyDescent="0.25">
      <c r="B186" s="86" t="s">
        <v>618</v>
      </c>
      <c r="C186" s="136" t="s">
        <v>369</v>
      </c>
      <c r="D186" s="86"/>
      <c r="E186" s="86"/>
      <c r="F186" s="86" t="s">
        <v>618</v>
      </c>
      <c r="G186" s="122" t="s">
        <v>640</v>
      </c>
      <c r="H186" s="83" t="s">
        <v>587</v>
      </c>
      <c r="I186" s="85"/>
      <c r="J186" s="85"/>
      <c r="K186" s="195"/>
      <c r="L186" s="122" t="s">
        <v>669</v>
      </c>
      <c r="M186" s="227" t="s">
        <v>285</v>
      </c>
      <c r="N186" s="87"/>
      <c r="O186" s="86"/>
      <c r="P186" s="85"/>
      <c r="Q186" s="85"/>
      <c r="R186" s="94" t="str">
        <f t="shared" si="43"/>
        <v/>
      </c>
      <c r="S186" s="94" t="str">
        <f t="shared" si="44"/>
        <v/>
      </c>
      <c r="T186" s="196" t="str">
        <f t="shared" si="45"/>
        <v/>
      </c>
      <c r="U186" s="87"/>
      <c r="V186" s="87"/>
      <c r="W186" s="87"/>
      <c r="X186" s="85"/>
      <c r="Y186" s="85"/>
      <c r="Z186" s="94" t="str">
        <f t="shared" si="46"/>
        <v/>
      </c>
      <c r="AA186" s="94" t="str">
        <f t="shared" si="47"/>
        <v/>
      </c>
      <c r="AB186" s="196" t="str">
        <f t="shared" si="48"/>
        <v/>
      </c>
    </row>
    <row r="187" spans="2:28" s="88" customFormat="1" ht="36" x14ac:dyDescent="0.25">
      <c r="B187" s="86" t="s">
        <v>618</v>
      </c>
      <c r="C187" s="136" t="s">
        <v>370</v>
      </c>
      <c r="D187" s="86"/>
      <c r="E187" s="86"/>
      <c r="F187" s="86" t="s">
        <v>618</v>
      </c>
      <c r="G187" s="122" t="s">
        <v>641</v>
      </c>
      <c r="H187" s="83" t="s">
        <v>588</v>
      </c>
      <c r="I187" s="85"/>
      <c r="J187" s="85"/>
      <c r="K187" s="195"/>
      <c r="L187" s="122" t="s">
        <v>670</v>
      </c>
      <c r="M187" s="226" t="s">
        <v>612</v>
      </c>
      <c r="N187" s="87"/>
      <c r="O187" s="86"/>
      <c r="P187" s="85"/>
      <c r="Q187" s="85"/>
      <c r="R187" s="94" t="str">
        <f t="shared" si="43"/>
        <v/>
      </c>
      <c r="S187" s="94" t="str">
        <f t="shared" si="44"/>
        <v/>
      </c>
      <c r="T187" s="196" t="str">
        <f t="shared" si="45"/>
        <v/>
      </c>
      <c r="U187" s="87"/>
      <c r="V187" s="87"/>
      <c r="W187" s="87"/>
      <c r="X187" s="85"/>
      <c r="Y187" s="85"/>
      <c r="Z187" s="94" t="str">
        <f t="shared" si="46"/>
        <v/>
      </c>
      <c r="AA187" s="94" t="str">
        <f t="shared" si="47"/>
        <v/>
      </c>
      <c r="AB187" s="196" t="str">
        <f t="shared" si="48"/>
        <v/>
      </c>
    </row>
    <row r="188" spans="2:28" s="88" customFormat="1" ht="48" x14ac:dyDescent="0.25">
      <c r="B188" s="86" t="s">
        <v>618</v>
      </c>
      <c r="C188" s="136" t="s">
        <v>371</v>
      </c>
      <c r="D188" s="86"/>
      <c r="E188" s="86"/>
      <c r="F188" s="86" t="s">
        <v>618</v>
      </c>
      <c r="G188" s="122" t="s">
        <v>642</v>
      </c>
      <c r="H188" s="83" t="s">
        <v>589</v>
      </c>
      <c r="I188" s="85"/>
      <c r="J188" s="85"/>
      <c r="K188" s="195"/>
      <c r="L188" s="122" t="s">
        <v>671</v>
      </c>
      <c r="M188" s="226" t="s">
        <v>711</v>
      </c>
      <c r="N188" s="87"/>
      <c r="O188" s="86"/>
      <c r="P188" s="85"/>
      <c r="Q188" s="85"/>
      <c r="R188" s="94" t="str">
        <f t="shared" si="43"/>
        <v/>
      </c>
      <c r="S188" s="94" t="str">
        <f t="shared" si="44"/>
        <v/>
      </c>
      <c r="T188" s="196" t="str">
        <f t="shared" si="45"/>
        <v/>
      </c>
      <c r="U188" s="87"/>
      <c r="V188" s="87"/>
      <c r="W188" s="87"/>
      <c r="X188" s="85"/>
      <c r="Y188" s="85"/>
      <c r="Z188" s="94" t="str">
        <f t="shared" si="46"/>
        <v/>
      </c>
      <c r="AA188" s="94" t="str">
        <f t="shared" si="47"/>
        <v/>
      </c>
      <c r="AB188" s="196" t="str">
        <f t="shared" si="48"/>
        <v/>
      </c>
    </row>
    <row r="189" spans="2:28" s="88" customFormat="1" ht="36.6" customHeight="1" x14ac:dyDescent="0.25">
      <c r="B189" s="86" t="s">
        <v>618</v>
      </c>
      <c r="C189" s="136" t="s">
        <v>372</v>
      </c>
      <c r="D189" s="86"/>
      <c r="E189" s="86"/>
      <c r="F189" s="86" t="s">
        <v>618</v>
      </c>
      <c r="G189" s="122" t="s">
        <v>643</v>
      </c>
      <c r="H189" s="83" t="s">
        <v>590</v>
      </c>
      <c r="I189" s="85"/>
      <c r="J189" s="85"/>
      <c r="K189" s="195"/>
      <c r="L189" s="122" t="s">
        <v>672</v>
      </c>
      <c r="M189" s="226" t="s">
        <v>613</v>
      </c>
      <c r="N189" s="87"/>
      <c r="O189" s="86"/>
      <c r="P189" s="85"/>
      <c r="Q189" s="85"/>
      <c r="R189" s="94" t="str">
        <f t="shared" si="43"/>
        <v/>
      </c>
      <c r="S189" s="94" t="str">
        <f t="shared" si="44"/>
        <v/>
      </c>
      <c r="T189" s="196" t="str">
        <f t="shared" si="45"/>
        <v/>
      </c>
      <c r="U189" s="87"/>
      <c r="V189" s="87"/>
      <c r="W189" s="87"/>
      <c r="X189" s="85"/>
      <c r="Y189" s="85"/>
      <c r="Z189" s="94" t="str">
        <f t="shared" si="46"/>
        <v/>
      </c>
      <c r="AA189" s="94" t="str">
        <f t="shared" si="47"/>
        <v/>
      </c>
      <c r="AB189" s="196" t="str">
        <f t="shared" si="48"/>
        <v/>
      </c>
    </row>
    <row r="190" spans="2:28" s="88" customFormat="1" ht="36.6" customHeight="1" x14ac:dyDescent="0.25">
      <c r="B190" s="86" t="s">
        <v>618</v>
      </c>
      <c r="C190" s="136" t="s">
        <v>373</v>
      </c>
      <c r="D190" s="86"/>
      <c r="E190" s="86"/>
      <c r="F190" s="86" t="s">
        <v>618</v>
      </c>
      <c r="G190" s="122" t="s">
        <v>644</v>
      </c>
      <c r="H190" s="83" t="s">
        <v>597</v>
      </c>
      <c r="I190" s="85"/>
      <c r="J190" s="85"/>
      <c r="K190" s="195"/>
      <c r="L190" s="122" t="s">
        <v>673</v>
      </c>
      <c r="M190" s="226" t="s">
        <v>712</v>
      </c>
      <c r="N190" s="87"/>
      <c r="O190" s="86"/>
      <c r="P190" s="85"/>
      <c r="Q190" s="85"/>
      <c r="R190" s="94" t="str">
        <f t="shared" si="43"/>
        <v/>
      </c>
      <c r="S190" s="94" t="str">
        <f t="shared" si="44"/>
        <v/>
      </c>
      <c r="T190" s="196" t="str">
        <f t="shared" si="45"/>
        <v/>
      </c>
      <c r="U190" s="87"/>
      <c r="V190" s="87"/>
      <c r="W190" s="87"/>
      <c r="X190" s="85"/>
      <c r="Y190" s="85"/>
      <c r="Z190" s="94" t="str">
        <f t="shared" si="46"/>
        <v/>
      </c>
      <c r="AA190" s="94" t="str">
        <f t="shared" si="47"/>
        <v/>
      </c>
      <c r="AB190" s="196" t="str">
        <f t="shared" si="48"/>
        <v/>
      </c>
    </row>
    <row r="191" spans="2:28" s="88" customFormat="1" ht="32.4" customHeight="1" x14ac:dyDescent="0.25">
      <c r="B191" s="86" t="s">
        <v>618</v>
      </c>
      <c r="C191" s="136" t="s">
        <v>374</v>
      </c>
      <c r="D191" s="86"/>
      <c r="E191" s="86"/>
      <c r="F191" s="86" t="s">
        <v>618</v>
      </c>
      <c r="G191" s="122" t="s">
        <v>645</v>
      </c>
      <c r="H191" s="83" t="s">
        <v>591</v>
      </c>
      <c r="I191" s="85"/>
      <c r="J191" s="85"/>
      <c r="K191" s="195"/>
      <c r="L191" s="122" t="s">
        <v>674</v>
      </c>
      <c r="M191" s="226" t="s">
        <v>734</v>
      </c>
      <c r="N191" s="87"/>
      <c r="O191" s="86"/>
      <c r="P191" s="85"/>
      <c r="Q191" s="85"/>
      <c r="R191" s="94" t="str">
        <f t="shared" si="43"/>
        <v/>
      </c>
      <c r="S191" s="94" t="str">
        <f t="shared" si="44"/>
        <v/>
      </c>
      <c r="T191" s="196" t="str">
        <f t="shared" si="45"/>
        <v/>
      </c>
      <c r="U191" s="87"/>
      <c r="V191" s="87"/>
      <c r="W191" s="87"/>
      <c r="X191" s="85"/>
      <c r="Y191" s="85"/>
      <c r="Z191" s="94" t="str">
        <f t="shared" si="46"/>
        <v/>
      </c>
      <c r="AA191" s="94" t="str">
        <f t="shared" si="47"/>
        <v/>
      </c>
      <c r="AB191" s="196" t="str">
        <f t="shared" si="48"/>
        <v/>
      </c>
    </row>
    <row r="192" spans="2:28" s="88" customFormat="1" ht="32.4" customHeight="1" x14ac:dyDescent="0.25">
      <c r="B192" s="86" t="s">
        <v>618</v>
      </c>
      <c r="C192" s="136" t="s">
        <v>375</v>
      </c>
      <c r="D192" s="86"/>
      <c r="E192" s="86"/>
      <c r="F192" s="86" t="s">
        <v>618</v>
      </c>
      <c r="G192" s="122" t="s">
        <v>646</v>
      </c>
      <c r="H192" s="83" t="s">
        <v>592</v>
      </c>
      <c r="I192" s="85"/>
      <c r="J192" s="85"/>
      <c r="K192" s="195"/>
      <c r="L192" s="122" t="s">
        <v>675</v>
      </c>
      <c r="M192" s="226" t="s">
        <v>614</v>
      </c>
      <c r="N192" s="87"/>
      <c r="O192" s="86"/>
      <c r="P192" s="85"/>
      <c r="Q192" s="85"/>
      <c r="R192" s="94" t="str">
        <f t="shared" si="43"/>
        <v/>
      </c>
      <c r="S192" s="94" t="str">
        <f t="shared" si="44"/>
        <v/>
      </c>
      <c r="T192" s="196" t="str">
        <f t="shared" si="45"/>
        <v/>
      </c>
      <c r="U192" s="87"/>
      <c r="V192" s="87"/>
      <c r="W192" s="87"/>
      <c r="X192" s="85"/>
      <c r="Y192" s="85"/>
      <c r="Z192" s="94" t="str">
        <f t="shared" si="46"/>
        <v/>
      </c>
      <c r="AA192" s="94" t="str">
        <f t="shared" si="47"/>
        <v/>
      </c>
      <c r="AB192" s="196" t="str">
        <f t="shared" si="48"/>
        <v/>
      </c>
    </row>
    <row r="193" spans="2:28" s="88" customFormat="1" ht="21" hidden="1" customHeight="1" x14ac:dyDescent="0.25">
      <c r="B193" s="86" t="s">
        <v>618</v>
      </c>
      <c r="C193" s="87" t="s">
        <v>593</v>
      </c>
      <c r="D193" s="86"/>
      <c r="E193" s="86"/>
      <c r="F193" s="86" t="s">
        <v>618</v>
      </c>
      <c r="G193" s="122" t="s">
        <v>647</v>
      </c>
      <c r="H193" s="87" t="s">
        <v>96</v>
      </c>
      <c r="I193" s="85"/>
      <c r="J193" s="85"/>
      <c r="K193" s="195" t="str">
        <f t="shared" si="36"/>
        <v/>
      </c>
      <c r="L193" s="122" t="s">
        <v>676</v>
      </c>
      <c r="M193" s="87" t="s">
        <v>97</v>
      </c>
      <c r="N193" s="87"/>
      <c r="O193" s="86"/>
      <c r="P193" s="85"/>
      <c r="Q193" s="85"/>
      <c r="R193" s="94" t="str">
        <f t="shared" si="43"/>
        <v/>
      </c>
      <c r="S193" s="94" t="str">
        <f t="shared" si="44"/>
        <v/>
      </c>
      <c r="T193" s="196" t="str">
        <f t="shared" si="45"/>
        <v/>
      </c>
      <c r="U193" s="87" t="s">
        <v>97</v>
      </c>
      <c r="V193" s="87"/>
      <c r="W193" s="87"/>
      <c r="X193" s="85"/>
      <c r="Y193" s="85"/>
      <c r="Z193" s="94" t="str">
        <f t="shared" si="46"/>
        <v/>
      </c>
      <c r="AA193" s="94" t="str">
        <f t="shared" si="47"/>
        <v/>
      </c>
      <c r="AB193" s="196" t="str">
        <f t="shared" si="48"/>
        <v/>
      </c>
    </row>
    <row r="194" spans="2:28" s="88" customFormat="1" ht="25.2" customHeight="1" x14ac:dyDescent="0.25">
      <c r="B194" s="86" t="s">
        <v>618</v>
      </c>
      <c r="C194" s="87" t="s">
        <v>593</v>
      </c>
      <c r="D194" s="86"/>
      <c r="E194" s="86"/>
      <c r="F194" s="86" t="s">
        <v>618</v>
      </c>
      <c r="G194" s="122" t="s">
        <v>647</v>
      </c>
      <c r="H194" s="87" t="s">
        <v>96</v>
      </c>
      <c r="I194" s="85"/>
      <c r="J194" s="85"/>
      <c r="K194" s="195" t="str">
        <f t="shared" si="36"/>
        <v/>
      </c>
      <c r="L194" s="122" t="s">
        <v>676</v>
      </c>
      <c r="M194" s="87" t="s">
        <v>97</v>
      </c>
      <c r="N194" s="87"/>
      <c r="O194" s="86"/>
      <c r="P194" s="85"/>
      <c r="Q194" s="85"/>
      <c r="R194" s="94" t="str">
        <f t="shared" si="43"/>
        <v/>
      </c>
      <c r="S194" s="94" t="str">
        <f t="shared" si="44"/>
        <v/>
      </c>
      <c r="T194" s="196" t="str">
        <f t="shared" si="45"/>
        <v/>
      </c>
      <c r="U194" s="87" t="s">
        <v>97</v>
      </c>
      <c r="V194" s="87"/>
      <c r="W194" s="87"/>
      <c r="X194" s="85"/>
      <c r="Y194" s="85"/>
      <c r="Z194" s="94" t="str">
        <f t="shared" si="46"/>
        <v/>
      </c>
      <c r="AA194" s="94" t="str">
        <f t="shared" si="47"/>
        <v/>
      </c>
      <c r="AB194" s="196" t="str">
        <f t="shared" si="48"/>
        <v/>
      </c>
    </row>
  </sheetData>
  <sheetProtection algorithmName="SHA-512" hashValue="tM/1Gc4JLGh0D5+t6cf/RPTuhslFVjc0m564gkbZyzMF8/zfypgr4hLwisMiAk/D0fbuG6zZ4x+kUngdEXuGNw==" saltValue="YK18p5ifXmf0nrhJ5Bpl6g==" spinCount="100000" sheet="1" formatCells="0" formatColumns="0" formatRows="0" insertRows="0" deleteRows="0" autoFilter="0" pivotTables="0"/>
  <autoFilter ref="B12:AB194" xr:uid="{CB0106C0-D7E0-4152-80EB-D549FE80C9EB}"/>
  <mergeCells count="9">
    <mergeCell ref="Z11:AB11"/>
    <mergeCell ref="B1:M1"/>
    <mergeCell ref="I11:K11"/>
    <mergeCell ref="L11:Q11"/>
    <mergeCell ref="R11:T11"/>
    <mergeCell ref="U11:Y11"/>
    <mergeCell ref="B4:H4"/>
    <mergeCell ref="F11:H11"/>
    <mergeCell ref="B11:E11"/>
  </mergeCells>
  <phoneticPr fontId="31" type="noConversion"/>
  <conditionalFormatting sqref="C13:C20">
    <cfRule type="expression" dxfId="74" priority="4">
      <formula>COUNTIF($C13:$D13,"x")=0</formula>
    </cfRule>
    <cfRule type="expression" dxfId="73" priority="5">
      <formula>COUNTIF($C13:$D13,"x")=1</formula>
    </cfRule>
    <cfRule type="expression" dxfId="72" priority="6">
      <formula>COUNTIF($C13:$D13,"x")&gt;1</formula>
    </cfRule>
  </conditionalFormatting>
  <conditionalFormatting sqref="C21:C39">
    <cfRule type="expression" dxfId="71" priority="69">
      <formula>COUNTIF($C21:$E21,"x")&gt;1</formula>
    </cfRule>
    <cfRule type="expression" dxfId="70" priority="68">
      <formula>COUNTIF($C21:$E21,"x")=1</formula>
    </cfRule>
    <cfRule type="expression" dxfId="69" priority="67">
      <formula>COUNTIF($C21:$E21,"x")=0</formula>
    </cfRule>
  </conditionalFormatting>
  <conditionalFormatting sqref="C40">
    <cfRule type="expression" dxfId="68" priority="1">
      <formula>COUNTIF($C39:$E39,"x")=0</formula>
    </cfRule>
    <cfRule type="expression" dxfId="67" priority="2">
      <formula>COUNTIF($C39:$E39,"x")=1</formula>
    </cfRule>
    <cfRule type="expression" dxfId="66" priority="3">
      <formula>COUNTIF($C39:$E39,"x")&gt;1</formula>
    </cfRule>
  </conditionalFormatting>
  <conditionalFormatting sqref="C41">
    <cfRule type="expression" dxfId="65" priority="31">
      <formula>COUNTIF($C41:$D41,"x")=0</formula>
    </cfRule>
    <cfRule type="expression" dxfId="64" priority="32">
      <formula>COUNTIF($C41:$D41,"x")=1</formula>
    </cfRule>
    <cfRule type="expression" dxfId="63" priority="33">
      <formula>COUNTIF($C41:$D41,"x")&gt;1</formula>
    </cfRule>
  </conditionalFormatting>
  <conditionalFormatting sqref="C44:C51">
    <cfRule type="expression" dxfId="62" priority="141">
      <formula>COUNTIF($C44:$D44,"x")&gt;1</formula>
    </cfRule>
    <cfRule type="expression" dxfId="61" priority="140">
      <formula>COUNTIF($C44:$D44,"x")=1</formula>
    </cfRule>
    <cfRule type="expression" dxfId="60" priority="139">
      <formula>COUNTIF($C44:$D44,"x")=0</formula>
    </cfRule>
  </conditionalFormatting>
  <conditionalFormatting sqref="C52:C71">
    <cfRule type="expression" dxfId="59" priority="43">
      <formula>COUNTIF($C52:$E52,"x")=0</formula>
    </cfRule>
    <cfRule type="expression" dxfId="58" priority="44">
      <formula>COUNTIF($C52:$E52,"x")=1</formula>
    </cfRule>
    <cfRule type="expression" dxfId="57" priority="45">
      <formula>COUNTIF($C52:$E52,"x")&gt;1</formula>
    </cfRule>
  </conditionalFormatting>
  <conditionalFormatting sqref="C72">
    <cfRule type="expression" dxfId="56" priority="46">
      <formula>COUNTIF($C72:$D72,"x")=0</formula>
    </cfRule>
    <cfRule type="expression" dxfId="55" priority="47">
      <formula>COUNTIF($C72:$D72,"x")=1</formula>
    </cfRule>
    <cfRule type="expression" dxfId="54" priority="48">
      <formula>COUNTIF($C72:$D72,"x")&gt;1</formula>
    </cfRule>
  </conditionalFormatting>
  <conditionalFormatting sqref="C75:C82">
    <cfRule type="expression" dxfId="53" priority="138">
      <formula>COUNTIF($C75:$D75,"x")&gt;1</formula>
    </cfRule>
    <cfRule type="expression" dxfId="52" priority="137">
      <formula>COUNTIF($C75:$D75,"x")=1</formula>
    </cfRule>
    <cfRule type="expression" dxfId="51" priority="136">
      <formula>COUNTIF($C75:$D75,"x")=0</formula>
    </cfRule>
  </conditionalFormatting>
  <conditionalFormatting sqref="C83:C102">
    <cfRule type="expression" dxfId="50" priority="40">
      <formula>COUNTIF($C83:$E83,"x")=0</formula>
    </cfRule>
    <cfRule type="expression" dxfId="49" priority="41">
      <formula>COUNTIF($C83:$E83,"x")=1</formula>
    </cfRule>
    <cfRule type="expression" dxfId="48" priority="42">
      <formula>COUNTIF($C83:$E83,"x")&gt;1</formula>
    </cfRule>
  </conditionalFormatting>
  <conditionalFormatting sqref="C105:C112">
    <cfRule type="expression" dxfId="47" priority="135">
      <formula>COUNTIF($C105:$D105,"x")&gt;1</formula>
    </cfRule>
    <cfRule type="expression" dxfId="46" priority="134">
      <formula>COUNTIF($C105:$D105,"x")=1</formula>
    </cfRule>
    <cfRule type="expression" dxfId="45" priority="133">
      <formula>COUNTIF($C105:$D105,"x")=0</formula>
    </cfRule>
  </conditionalFormatting>
  <conditionalFormatting sqref="C113:C132">
    <cfRule type="expression" dxfId="44" priority="38">
      <formula>COUNTIF($C113:$E113,"x")=1</formula>
    </cfRule>
    <cfRule type="expression" dxfId="43" priority="39">
      <formula>COUNTIF($C113:$E113,"x")&gt;1</formula>
    </cfRule>
    <cfRule type="expression" dxfId="42" priority="37">
      <formula>COUNTIF($C113:$E113,"x")=0</formula>
    </cfRule>
  </conditionalFormatting>
  <conditionalFormatting sqref="C135:C142">
    <cfRule type="expression" dxfId="41" priority="131">
      <formula>COUNTIF($C135:$D135,"x")=1</formula>
    </cfRule>
    <cfRule type="expression" dxfId="40" priority="130">
      <formula>COUNTIF($C135:$D135,"x")=0</formula>
    </cfRule>
    <cfRule type="expression" dxfId="39" priority="132">
      <formula>COUNTIF($C135:$D135,"x")&gt;1</formula>
    </cfRule>
  </conditionalFormatting>
  <conditionalFormatting sqref="C143:C162">
    <cfRule type="expression" dxfId="38" priority="34">
      <formula>COUNTIF($C143:$E143,"x")=0</formula>
    </cfRule>
    <cfRule type="expression" dxfId="37" priority="36">
      <formula>COUNTIF($C143:$E143,"x")&gt;1</formula>
    </cfRule>
    <cfRule type="expression" dxfId="36" priority="35">
      <formula>COUNTIF($C143:$E143,"x")=1</formula>
    </cfRule>
  </conditionalFormatting>
  <conditionalFormatting sqref="C165:C172">
    <cfRule type="expression" dxfId="35" priority="28">
      <formula>COUNTIF($C165:$D165,"x")=0</formula>
    </cfRule>
    <cfRule type="expression" dxfId="34" priority="30">
      <formula>COUNTIF($C165:$D165,"x")&gt;1</formula>
    </cfRule>
    <cfRule type="expression" dxfId="33" priority="29">
      <formula>COUNTIF($C165:$D165,"x")=1</formula>
    </cfRule>
  </conditionalFormatting>
  <conditionalFormatting sqref="C173:C192">
    <cfRule type="expression" dxfId="32" priority="11">
      <formula>COUNTIF($C173:$E173,"x")=1</formula>
    </cfRule>
    <cfRule type="expression" dxfId="31" priority="10">
      <formula>COUNTIF($C173:$E173,"x")=0</formula>
    </cfRule>
    <cfRule type="expression" dxfId="30" priority="12">
      <formula>COUNTIF($C173:$E173,"x")&gt;1</formula>
    </cfRule>
  </conditionalFormatting>
  <conditionalFormatting sqref="K13:K194 T13:T194 AB13:AB194">
    <cfRule type="cellIs" dxfId="29" priority="206" operator="between">
      <formula>1</formula>
      <formula>3.99</formula>
    </cfRule>
    <cfRule type="cellIs" dxfId="28" priority="204" operator="between">
      <formula>8</formula>
      <formula>16</formula>
    </cfRule>
    <cfRule type="cellIs" dxfId="27" priority="205" operator="between">
      <formula>4</formula>
      <formula>7.99</formula>
    </cfRule>
  </conditionalFormatting>
  <conditionalFormatting sqref="L13:L72">
    <cfRule type="cellIs" dxfId="26" priority="164" operator="between">
      <formula>11</formula>
      <formula>25</formula>
    </cfRule>
    <cfRule type="cellIs" dxfId="25" priority="165" operator="between">
      <formula>6</formula>
      <formula>10</formula>
    </cfRule>
    <cfRule type="cellIs" dxfId="24" priority="166" operator="between">
      <formula>0</formula>
      <formula>5</formula>
    </cfRule>
  </conditionalFormatting>
  <conditionalFormatting sqref="L75:L102">
    <cfRule type="containsBlanks" dxfId="23" priority="157">
      <formula>LEN(TRIM(L75))=0</formula>
    </cfRule>
    <cfRule type="cellIs" dxfId="22" priority="158" operator="between">
      <formula>8</formula>
      <formula>16</formula>
    </cfRule>
    <cfRule type="cellIs" dxfId="21" priority="160" operator="between">
      <formula>1</formula>
      <formula>3.99</formula>
    </cfRule>
    <cfRule type="cellIs" dxfId="20" priority="159" operator="between">
      <formula>4</formula>
      <formula>7.99</formula>
    </cfRule>
  </conditionalFormatting>
  <conditionalFormatting sqref="L103">
    <cfRule type="cellIs" dxfId="19" priority="161" operator="between">
      <formula>11</formula>
      <formula>25</formula>
    </cfRule>
    <cfRule type="cellIs" dxfId="18" priority="162" operator="between">
      <formula>6</formula>
      <formula>10</formula>
    </cfRule>
    <cfRule type="cellIs" dxfId="17" priority="163" operator="between">
      <formula>0</formula>
      <formula>5</formula>
    </cfRule>
  </conditionalFormatting>
  <conditionalFormatting sqref="L135:L162">
    <cfRule type="cellIs" dxfId="16" priority="151" operator="between">
      <formula>11</formula>
      <formula>25</formula>
    </cfRule>
    <cfRule type="cellIs" dxfId="15" priority="152" operator="between">
      <formula>6</formula>
      <formula>10</formula>
    </cfRule>
    <cfRule type="cellIs" dxfId="14" priority="153" operator="between">
      <formula>0</formula>
      <formula>5</formula>
    </cfRule>
  </conditionalFormatting>
  <conditionalFormatting sqref="O13:O194">
    <cfRule type="containsText" dxfId="13" priority="198" operator="containsText" text="Bajo">
      <formula>NOT(ISERROR(SEARCH("Bajo",O13)))</formula>
    </cfRule>
    <cfRule type="containsText" dxfId="12" priority="199" operator="containsText" text="Medio">
      <formula>NOT(ISERROR(SEARCH("Medio",O13)))</formula>
    </cfRule>
    <cfRule type="containsText" dxfId="11" priority="200" operator="containsText" text="Alto">
      <formula>NOT(ISERROR(SEARCH("Alto",O13)))</formula>
    </cfRule>
  </conditionalFormatting>
  <conditionalFormatting sqref="O42">
    <cfRule type="containsText" dxfId="10" priority="180" operator="containsText" text="Medio">
      <formula>NOT(ISERROR(SEARCH("Medio",O42)))</formula>
    </cfRule>
    <cfRule type="containsText" dxfId="9" priority="181" operator="containsText" text="Alto">
      <formula>NOT(ISERROR(SEARCH("Alto",O42)))</formula>
    </cfRule>
    <cfRule type="containsText" dxfId="8" priority="179" operator="containsText" text="Bajo">
      <formula>NOT(ISERROR(SEARCH("Bajo",O42)))</formula>
    </cfRule>
  </conditionalFormatting>
  <conditionalFormatting sqref="O86">
    <cfRule type="containsText" dxfId="7" priority="145" operator="containsText" text="Bajo">
      <formula>NOT(ISERROR(SEARCH("Bajo",O86)))</formula>
    </cfRule>
    <cfRule type="containsText" dxfId="6" priority="146" operator="containsText" text="Medio">
      <formula>NOT(ISERROR(SEARCH("Medio",O86)))</formula>
    </cfRule>
    <cfRule type="containsText" dxfId="5" priority="147" operator="containsText" text="Alto">
      <formula>NOT(ISERROR(SEARCH("Alto",O86)))</formula>
    </cfRule>
  </conditionalFormatting>
  <dataValidations count="6">
    <dataValidation type="list" allowBlank="1" showInputMessage="1" showErrorMessage="1" sqref="O13:O194" xr:uid="{C0601BA4-9E50-4CA1-B71B-F5A5309FA178}">
      <formula1>$S$3:$S$5</formula1>
    </dataValidation>
    <dataValidation type="list" allowBlank="1" showInputMessage="1" showErrorMessage="1" sqref="X13:Y194 P13:Q194" xr:uid="{74A74764-BC6F-426D-A8BF-1C4D3D19CB44}">
      <formula1>$AE$2:$AE$5</formula1>
    </dataValidation>
    <dataValidation type="list" allowBlank="1" showInputMessage="1" showErrorMessage="1" sqref="I13:J194" xr:uid="{81BBDD00-27BC-4F73-9106-BC31109BF5BE}">
      <formula1>$AD$2:$AD$5</formula1>
    </dataValidation>
    <dataValidation type="list" allowBlank="1" showInputMessage="1" showErrorMessage="1" sqref="D13:D194" xr:uid="{AD528783-53A9-4435-B9DF-D5DE5474DFF0}">
      <formula1>$T$3:$T$5</formula1>
    </dataValidation>
    <dataValidation type="list" allowBlank="1" showInputMessage="1" showErrorMessage="1" sqref="N13:N194" xr:uid="{BEA76653-CA16-4F56-913E-5EBAC889959A}">
      <formula1>$R$3:$R$4</formula1>
    </dataValidation>
    <dataValidation type="date" allowBlank="1" showInputMessage="1" showErrorMessage="1" sqref="W13:W194" xr:uid="{542394E7-8E87-4D89-9D75-83879AF5A611}">
      <formula1>44287</formula1>
      <formula2>46022</formula2>
    </dataValidation>
  </dataValidations>
  <hyperlinks>
    <hyperlink ref="F7" r:id="rId1" xr:uid="{8E397A6C-D852-4723-BFC8-FBFB22A05016}"/>
  </hyperlinks>
  <pageMargins left="0.70866141732283472" right="0.70866141732283472" top="0.74803149606299213" bottom="0.74803149606299213" header="0.31496062992125984" footer="0.31496062992125984"/>
  <pageSetup paperSize="9" scale="14" fitToWidth="0" fitToHeight="0" orientation="landscape" r:id="rId2"/>
  <rowBreaks count="6" manualBreakCount="6">
    <brk id="29" min="1" max="27" man="1"/>
    <brk id="43" min="1" max="27" man="1"/>
    <brk id="74" min="1" max="27" man="1"/>
    <brk id="104" min="1" max="27" man="1"/>
    <brk id="134" min="1" max="27" man="1"/>
    <brk id="16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6B6C26B-A6BD-465C-AF92-37C024BCC51A}">
          <x14:formula1>
            <xm:f>Aux!$A$2:$A$11</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B7E56-CFEB-4725-B8CB-E3384153D3B9}">
  <dimension ref="A1:R50"/>
  <sheetViews>
    <sheetView topLeftCell="E3" zoomScale="85" zoomScaleNormal="85" workbookViewId="0">
      <selection activeCell="L4" sqref="L4"/>
    </sheetView>
  </sheetViews>
  <sheetFormatPr baseColWidth="10" defaultRowHeight="14.4" x14ac:dyDescent="0.3"/>
  <cols>
    <col min="1" max="1" width="21.109375" customWidth="1"/>
    <col min="2" max="2" width="249.33203125" style="4" customWidth="1"/>
    <col min="9" max="9" width="84.88671875" customWidth="1"/>
    <col min="13" max="13" width="24.6640625" customWidth="1"/>
    <col min="15" max="15" width="20.88671875" customWidth="1"/>
    <col min="16" max="16" width="24.77734375" customWidth="1"/>
    <col min="17" max="17" width="18.33203125" customWidth="1"/>
    <col min="18" max="18" width="18.109375" customWidth="1"/>
  </cols>
  <sheetData>
    <row r="1" spans="1:18" ht="58.2" thickTop="1" x14ac:dyDescent="0.3">
      <c r="A1" s="137" t="s">
        <v>426</v>
      </c>
      <c r="B1" s="137" t="s">
        <v>456</v>
      </c>
      <c r="C1" s="142" t="s">
        <v>431</v>
      </c>
      <c r="G1" s="150" t="s">
        <v>431</v>
      </c>
      <c r="H1" s="151" t="s">
        <v>426</v>
      </c>
      <c r="I1" s="150" t="s">
        <v>431</v>
      </c>
      <c r="K1" s="201" t="s">
        <v>383</v>
      </c>
      <c r="L1" s="232" t="s">
        <v>794</v>
      </c>
      <c r="M1" s="232" t="s">
        <v>795</v>
      </c>
      <c r="N1" s="232" t="s">
        <v>796</v>
      </c>
      <c r="O1" s="232" t="s">
        <v>797</v>
      </c>
      <c r="P1" s="232" t="s">
        <v>798</v>
      </c>
      <c r="Q1" s="232" t="s">
        <v>799</v>
      </c>
      <c r="R1" s="232" t="s">
        <v>800</v>
      </c>
    </row>
    <row r="2" spans="1:18" ht="295.2" customHeight="1" x14ac:dyDescent="0.3">
      <c r="A2" s="138" t="s">
        <v>503</v>
      </c>
      <c r="B2" s="140" t="s">
        <v>449</v>
      </c>
      <c r="C2" s="138" t="s">
        <v>436</v>
      </c>
      <c r="G2" s="152" t="s">
        <v>507</v>
      </c>
      <c r="H2" s="153" t="s">
        <v>508</v>
      </c>
      <c r="I2" s="152" t="s">
        <v>507</v>
      </c>
      <c r="K2" s="188" t="s">
        <v>104</v>
      </c>
      <c r="L2" s="235">
        <f>IF(Indicador_Riesgo_Ent.Pública!H41="No aplica",COUNTIF(Indicador_Riesgo_Ent.Pública!F:F,Métodos_Gestión_Entid_Pública!A8)-3,COUNTIF(Indicador_Riesgo_Ent.Pública!F:F,Métodos_Gestión_Entid_Pública!A8)-2)</f>
        <v>29</v>
      </c>
      <c r="M2" s="233">
        <f>COUNTIFS(Indicador_Riesgo_Ent.Pública!B:B,Métodos_Gestión_Entid_Pública!A8,Indicador_Riesgo_Ent.Pública!N:N,"Sí")</f>
        <v>0</v>
      </c>
      <c r="N2" s="233">
        <f>COUNTIFS(Indicador_Riesgo_Ent.Pública!B:B,Métodos_Gestión_Entid_Pública!A8,Indicador_Riesgo_Ent.Pública!N:N,"No")</f>
        <v>0</v>
      </c>
      <c r="O2" s="233">
        <f>L2-M2-N2</f>
        <v>29</v>
      </c>
      <c r="P2" s="233">
        <f>COUNTA(RAN.S.CAT)</f>
        <v>0</v>
      </c>
      <c r="Q2" s="233">
        <f>IF(AND(N2=L2,P2=0),1,0)</f>
        <v>0</v>
      </c>
      <c r="R2" s="234" t="str">
        <f>IF(OR(O2&lt;&gt;0,Q2=1),"Incompleto","Aplica")</f>
        <v>Incompleto</v>
      </c>
    </row>
    <row r="3" spans="1:18" ht="321.60000000000002" customHeight="1" x14ac:dyDescent="0.3">
      <c r="A3" s="138" t="s">
        <v>504</v>
      </c>
      <c r="B3" s="141" t="s">
        <v>447</v>
      </c>
      <c r="C3" s="138" t="s">
        <v>437</v>
      </c>
      <c r="G3" s="154" t="s">
        <v>509</v>
      </c>
      <c r="H3" s="153" t="s">
        <v>510</v>
      </c>
      <c r="I3" s="154" t="s">
        <v>509</v>
      </c>
      <c r="K3" s="189" t="s">
        <v>137</v>
      </c>
      <c r="L3" s="235">
        <f>IF(Indicador_Riesgo_Ent.Pública!H72="No aplica",COUNTIF(Indicador_Riesgo_Ent.Pública!F:F,Métodos_Gestión_Entid_Pública!A9)-3,COUNTIF(Indicador_Riesgo_Ent.Pública!F:F,Métodos_Gestión_Entid_Pública!A9)-2)</f>
        <v>29</v>
      </c>
      <c r="M3" s="233">
        <f>COUNTIFS(Indicador_Riesgo_Ent.Pública!B:B,Métodos_Gestión_Entid_Pública!A9,Indicador_Riesgo_Ent.Pública!N:N,"Sí")</f>
        <v>0</v>
      </c>
      <c r="N3" s="233">
        <f>COUNTIFS(Indicador_Riesgo_Ent.Pública!B:B,Métodos_Gestión_Entid_Pública!A9,Indicador_Riesgo_Ent.Pública!N:N,"No")</f>
        <v>0</v>
      </c>
      <c r="O3" s="233">
        <f t="shared" ref="O3:O7" si="0">L3-M3-N3</f>
        <v>29</v>
      </c>
      <c r="P3" s="233">
        <f>COUNTA(RAN.C.CAT)</f>
        <v>0</v>
      </c>
      <c r="Q3" s="233">
        <f t="shared" ref="Q3:Q7" si="1">IF(AND(N3=L3,P3=0),1,0)</f>
        <v>0</v>
      </c>
      <c r="R3" s="234" t="str">
        <f t="shared" ref="R3:R7" si="2">IF(OR(O3&lt;&gt;0,Q3=1),"Incompleto","Aplica")</f>
        <v>Incompleto</v>
      </c>
    </row>
    <row r="4" spans="1:18" ht="336" customHeight="1" x14ac:dyDescent="0.3">
      <c r="A4" s="138" t="s">
        <v>505</v>
      </c>
      <c r="B4" s="141" t="s">
        <v>448</v>
      </c>
      <c r="C4" s="138" t="s">
        <v>438</v>
      </c>
      <c r="G4" s="154" t="s">
        <v>511</v>
      </c>
      <c r="H4" s="153" t="s">
        <v>512</v>
      </c>
      <c r="I4" s="154" t="s">
        <v>511</v>
      </c>
      <c r="K4" s="118" t="s">
        <v>138</v>
      </c>
      <c r="L4" s="233">
        <f>COUNTIF(Indicador_Riesgo_Ent.Pública!B:B,Métodos_Gestión_Entid_Pública!A10)-2</f>
        <v>28</v>
      </c>
      <c r="M4" s="233">
        <f>COUNTIFS(Indicador_Riesgo_Ent.Pública!B:B,Métodos_Gestión_Entid_Pública!A10,Indicador_Riesgo_Ent.Pública!N:N,"Sí")</f>
        <v>0</v>
      </c>
      <c r="N4" s="233">
        <f>COUNTIFS(Indicador_Riesgo_Ent.Pública!B:B,Métodos_Gestión_Entid_Pública!A10,Indicador_Riesgo_Ent.Pública!N:N,"No")</f>
        <v>0</v>
      </c>
      <c r="O4" s="233">
        <f t="shared" si="0"/>
        <v>28</v>
      </c>
      <c r="P4" s="233">
        <f>L4-COUNTIFS(Indicador_Riesgo_Ent.Pública!B:B,Métodos_Gestión_Entid_Pública!A10,Indicador_Riesgo_Ent.Pública!U:U,"")</f>
        <v>0</v>
      </c>
      <c r="Q4" s="233">
        <f t="shared" si="1"/>
        <v>0</v>
      </c>
      <c r="R4" s="234" t="str">
        <f t="shared" si="2"/>
        <v>Incompleto</v>
      </c>
    </row>
    <row r="5" spans="1:18" ht="403.2" customHeight="1" x14ac:dyDescent="0.3">
      <c r="A5" s="138" t="s">
        <v>506</v>
      </c>
      <c r="B5" s="140" t="s">
        <v>450</v>
      </c>
      <c r="C5" s="138" t="s">
        <v>439</v>
      </c>
      <c r="G5" s="154" t="s">
        <v>513</v>
      </c>
      <c r="H5" s="155" t="s">
        <v>514</v>
      </c>
      <c r="I5" s="154" t="s">
        <v>513</v>
      </c>
      <c r="K5" s="191" t="s">
        <v>139</v>
      </c>
      <c r="L5" s="233">
        <f>COUNTIF(Indicador_Riesgo_Ent.Pública!B:B,Métodos_Gestión_Entid_Pública!A11)-2</f>
        <v>28</v>
      </c>
      <c r="M5" s="233">
        <f>COUNTIFS(Indicador_Riesgo_Ent.Pública!B:B,Métodos_Gestión_Entid_Pública!A11,Indicador_Riesgo_Ent.Pública!N:N,"Sí")</f>
        <v>0</v>
      </c>
      <c r="N5" s="233">
        <f>COUNTIFS(Indicador_Riesgo_Ent.Pública!B:B,Métodos_Gestión_Entid_Pública!A11,Indicador_Riesgo_Ent.Pública!N:N,"No")</f>
        <v>0</v>
      </c>
      <c r="O5" s="233">
        <f t="shared" si="0"/>
        <v>28</v>
      </c>
      <c r="P5" s="233">
        <f>L5-COUNTIFS(Indicador_Riesgo_Ent.Pública!B:B,Métodos_Gestión_Entid_Pública!A11,Indicador_Riesgo_Ent.Pública!U:U,"")</f>
        <v>0</v>
      </c>
      <c r="Q5" s="233">
        <f t="shared" si="1"/>
        <v>0</v>
      </c>
      <c r="R5" s="234" t="str">
        <f t="shared" si="2"/>
        <v>Incompleto</v>
      </c>
    </row>
    <row r="6" spans="1:18" ht="78.599999999999994" customHeight="1" x14ac:dyDescent="0.3">
      <c r="A6" s="138" t="s">
        <v>428</v>
      </c>
      <c r="B6" s="145" t="s">
        <v>457</v>
      </c>
      <c r="C6" s="138" t="s">
        <v>441</v>
      </c>
      <c r="G6" s="152" t="s">
        <v>507</v>
      </c>
      <c r="H6" s="153" t="s">
        <v>508</v>
      </c>
      <c r="I6" s="152" t="s">
        <v>507</v>
      </c>
      <c r="K6" s="192" t="s">
        <v>140</v>
      </c>
      <c r="L6" s="233">
        <f>COUNTIF(Indicador_Riesgo_Ent.Pública!B:B,Métodos_Gestión_Entid_Pública!A12)-2</f>
        <v>28</v>
      </c>
      <c r="M6" s="233">
        <f>COUNTIFS(Indicador_Riesgo_Ent.Pública!B:B,Métodos_Gestión_Entid_Pública!A12,Indicador_Riesgo_Ent.Pública!N:N,"Sí")</f>
        <v>0</v>
      </c>
      <c r="N6" s="233">
        <f>COUNTIFS(Indicador_Riesgo_Ent.Pública!B:B,Métodos_Gestión_Entid_Pública!A12,Indicador_Riesgo_Ent.Pública!N:N,"No")</f>
        <v>0</v>
      </c>
      <c r="O6" s="233">
        <f t="shared" si="0"/>
        <v>28</v>
      </c>
      <c r="P6" s="233">
        <f>L6-COUNTIFS(Indicador_Riesgo_Ent.Pública!B:B,Métodos_Gestión_Entid_Pública!A12,Indicador_Riesgo_Ent.Pública!U:U,"")</f>
        <v>0</v>
      </c>
      <c r="Q6" s="233">
        <f t="shared" si="1"/>
        <v>0</v>
      </c>
      <c r="R6" s="234" t="str">
        <f t="shared" si="2"/>
        <v>Incompleto</v>
      </c>
    </row>
    <row r="7" spans="1:18" ht="409.2" customHeight="1" thickBot="1" x14ac:dyDescent="0.35">
      <c r="A7" s="138" t="s">
        <v>749</v>
      </c>
      <c r="B7" s="146" t="s">
        <v>459</v>
      </c>
      <c r="C7" s="138" t="s">
        <v>748</v>
      </c>
      <c r="G7" s="154" t="s">
        <v>509</v>
      </c>
      <c r="H7" s="153" t="s">
        <v>510</v>
      </c>
      <c r="I7" s="154" t="s">
        <v>509</v>
      </c>
      <c r="K7" s="193" t="s">
        <v>618</v>
      </c>
      <c r="L7" s="233">
        <f>COUNTIF(Indicador_Riesgo_Ent.Pública!B:B,Métodos_Gestión_Entid_Pública!A13)-2</f>
        <v>28</v>
      </c>
      <c r="M7" s="233">
        <f>COUNTIFS(Indicador_Riesgo_Ent.Pública!B:B,Métodos_Gestión_Entid_Pública!A13,Indicador_Riesgo_Ent.Pública!N:N,"Sí")</f>
        <v>0</v>
      </c>
      <c r="N7" s="233">
        <f>COUNTIFS(Indicador_Riesgo_Ent.Pública!B:B,Métodos_Gestión_Entid_Pública!A13,Indicador_Riesgo_Ent.Pública!N:N,"No")</f>
        <v>0</v>
      </c>
      <c r="O7" s="233">
        <f t="shared" si="0"/>
        <v>28</v>
      </c>
      <c r="P7" s="233">
        <f>L7-COUNTIFS(Indicador_Riesgo_Ent.Pública!B:B,Métodos_Gestión_Entid_Pública!A13,Indicador_Riesgo_Ent.Pública!U:U,"")</f>
        <v>0</v>
      </c>
      <c r="Q7" s="233">
        <f t="shared" si="1"/>
        <v>0</v>
      </c>
      <c r="R7" s="234" t="str">
        <f t="shared" si="2"/>
        <v>Incompleto</v>
      </c>
    </row>
    <row r="8" spans="1:18" ht="408.6" customHeight="1" thickTop="1" x14ac:dyDescent="0.3">
      <c r="A8" s="138" t="s">
        <v>454</v>
      </c>
      <c r="B8" s="139" t="s">
        <v>451</v>
      </c>
      <c r="C8" s="138" t="s">
        <v>445</v>
      </c>
      <c r="G8" s="157" t="s">
        <v>432</v>
      </c>
      <c r="H8" s="153" t="s">
        <v>515</v>
      </c>
      <c r="I8" s="157" t="s">
        <v>432</v>
      </c>
    </row>
    <row r="9" spans="1:18" ht="327.60000000000002" customHeight="1" x14ac:dyDescent="0.3">
      <c r="A9" s="138" t="s">
        <v>747</v>
      </c>
      <c r="B9" s="146" t="s">
        <v>458</v>
      </c>
      <c r="C9" s="138" t="s">
        <v>446</v>
      </c>
      <c r="G9" s="154" t="s">
        <v>433</v>
      </c>
      <c r="H9" s="153" t="s">
        <v>516</v>
      </c>
      <c r="I9" s="154" t="s">
        <v>433</v>
      </c>
    </row>
    <row r="10" spans="1:18" ht="306" customHeight="1" x14ac:dyDescent="0.3">
      <c r="A10" s="221" t="s">
        <v>532</v>
      </c>
      <c r="B10" s="147" t="s">
        <v>743</v>
      </c>
      <c r="C10" s="154" t="s">
        <v>531</v>
      </c>
      <c r="G10" s="154" t="s">
        <v>434</v>
      </c>
      <c r="H10" s="153" t="s">
        <v>517</v>
      </c>
      <c r="I10" s="154" t="s">
        <v>434</v>
      </c>
    </row>
    <row r="11" spans="1:18" ht="21" thickBot="1" x14ac:dyDescent="0.35">
      <c r="A11" s="143" t="s">
        <v>453</v>
      </c>
      <c r="B11" s="4" t="s">
        <v>346</v>
      </c>
      <c r="G11" s="158" t="s">
        <v>435</v>
      </c>
      <c r="H11" s="159" t="s">
        <v>427</v>
      </c>
      <c r="I11" s="158" t="s">
        <v>435</v>
      </c>
    </row>
    <row r="12" spans="1:18" ht="352.2" customHeight="1" thickTop="1" x14ac:dyDescent="0.3">
      <c r="G12" s="160" t="s">
        <v>436</v>
      </c>
      <c r="H12" s="161" t="s">
        <v>503</v>
      </c>
      <c r="I12" s="160" t="s">
        <v>436</v>
      </c>
    </row>
    <row r="13" spans="1:18" ht="352.2" customHeight="1" x14ac:dyDescent="0.3">
      <c r="G13" s="154" t="s">
        <v>437</v>
      </c>
      <c r="H13" s="161" t="s">
        <v>518</v>
      </c>
      <c r="I13" s="154" t="s">
        <v>437</v>
      </c>
    </row>
    <row r="14" spans="1:18" ht="51" x14ac:dyDescent="0.3">
      <c r="G14" s="154" t="s">
        <v>519</v>
      </c>
      <c r="H14" s="153" t="s">
        <v>520</v>
      </c>
      <c r="I14" s="154" t="s">
        <v>519</v>
      </c>
    </row>
    <row r="15" spans="1:18" ht="71.400000000000006" x14ac:dyDescent="0.3">
      <c r="G15" s="154" t="s">
        <v>521</v>
      </c>
      <c r="H15" s="153" t="s">
        <v>522</v>
      </c>
      <c r="I15" s="154" t="s">
        <v>521</v>
      </c>
    </row>
    <row r="16" spans="1:18" ht="61.8" thickBot="1" x14ac:dyDescent="0.35">
      <c r="G16" s="158" t="s">
        <v>523</v>
      </c>
      <c r="H16" s="162" t="s">
        <v>524</v>
      </c>
      <c r="I16" s="158" t="s">
        <v>523</v>
      </c>
    </row>
    <row r="17" spans="7:9" ht="62.4" thickTop="1" thickBot="1" x14ac:dyDescent="0.35">
      <c r="G17" s="156" t="s">
        <v>525</v>
      </c>
      <c r="H17" s="163" t="s">
        <v>526</v>
      </c>
      <c r="I17" s="156" t="s">
        <v>525</v>
      </c>
    </row>
    <row r="18" spans="7:9" ht="31.2" thickTop="1" x14ac:dyDescent="0.3">
      <c r="G18" s="160" t="s">
        <v>438</v>
      </c>
      <c r="H18" s="164" t="s">
        <v>505</v>
      </c>
      <c r="I18" s="160" t="s">
        <v>438</v>
      </c>
    </row>
    <row r="19" spans="7:9" ht="21" thickBot="1" x14ac:dyDescent="0.35">
      <c r="G19" s="165" t="s">
        <v>527</v>
      </c>
      <c r="H19" s="166" t="s">
        <v>528</v>
      </c>
      <c r="I19" s="165" t="s">
        <v>527</v>
      </c>
    </row>
    <row r="20" spans="7:9" ht="21.6" thickTop="1" thickBot="1" x14ac:dyDescent="0.35">
      <c r="G20" s="167" t="s">
        <v>439</v>
      </c>
      <c r="H20" s="159" t="s">
        <v>506</v>
      </c>
      <c r="I20" s="167" t="s">
        <v>439</v>
      </c>
    </row>
    <row r="21" spans="7:9" ht="41.4" thickTop="1" x14ac:dyDescent="0.3">
      <c r="G21" s="168" t="s">
        <v>529</v>
      </c>
      <c r="H21" s="161" t="s">
        <v>530</v>
      </c>
      <c r="I21" s="168" t="s">
        <v>529</v>
      </c>
    </row>
    <row r="22" spans="7:9" ht="20.399999999999999" x14ac:dyDescent="0.3">
      <c r="G22" s="154" t="s">
        <v>531</v>
      </c>
      <c r="H22" s="169" t="s">
        <v>532</v>
      </c>
      <c r="I22" s="154" t="s">
        <v>531</v>
      </c>
    </row>
    <row r="23" spans="7:9" ht="30.6" x14ac:dyDescent="0.3">
      <c r="G23" s="168" t="s">
        <v>533</v>
      </c>
      <c r="H23" s="153" t="s">
        <v>534</v>
      </c>
      <c r="I23" s="168" t="s">
        <v>533</v>
      </c>
    </row>
    <row r="24" spans="7:9" ht="51" x14ac:dyDescent="0.3">
      <c r="G24" s="154" t="s">
        <v>535</v>
      </c>
      <c r="H24" s="153" t="s">
        <v>536</v>
      </c>
      <c r="I24" s="154" t="s">
        <v>535</v>
      </c>
    </row>
    <row r="25" spans="7:9" ht="81.599999999999994" x14ac:dyDescent="0.3">
      <c r="G25" s="154" t="s">
        <v>537</v>
      </c>
      <c r="H25" s="153" t="s">
        <v>538</v>
      </c>
      <c r="I25" s="154" t="s">
        <v>537</v>
      </c>
    </row>
    <row r="26" spans="7:9" ht="51" x14ac:dyDescent="0.3">
      <c r="G26" s="154" t="s">
        <v>539</v>
      </c>
      <c r="H26" s="153" t="s">
        <v>540</v>
      </c>
      <c r="I26" s="154" t="s">
        <v>539</v>
      </c>
    </row>
    <row r="27" spans="7:9" ht="51" x14ac:dyDescent="0.3">
      <c r="G27" s="154" t="s">
        <v>541</v>
      </c>
      <c r="H27" s="153" t="s">
        <v>542</v>
      </c>
      <c r="I27" s="154" t="s">
        <v>541</v>
      </c>
    </row>
    <row r="28" spans="7:9" ht="40.799999999999997" x14ac:dyDescent="0.3">
      <c r="G28" s="160" t="s">
        <v>543</v>
      </c>
      <c r="H28" s="164" t="s">
        <v>544</v>
      </c>
      <c r="I28" s="160" t="s">
        <v>543</v>
      </c>
    </row>
    <row r="29" spans="7:9" ht="41.4" thickBot="1" x14ac:dyDescent="0.35">
      <c r="G29" s="158" t="s">
        <v>545</v>
      </c>
      <c r="H29" s="170" t="s">
        <v>546</v>
      </c>
      <c r="I29" s="158" t="s">
        <v>545</v>
      </c>
    </row>
    <row r="30" spans="7:9" ht="21" thickTop="1" x14ac:dyDescent="0.3">
      <c r="G30" s="160" t="s">
        <v>547</v>
      </c>
      <c r="H30" s="161" t="s">
        <v>548</v>
      </c>
      <c r="I30" s="160" t="s">
        <v>547</v>
      </c>
    </row>
    <row r="31" spans="7:9" ht="30.6" x14ac:dyDescent="0.3">
      <c r="G31" s="154" t="s">
        <v>440</v>
      </c>
      <c r="H31" s="153" t="s">
        <v>549</v>
      </c>
      <c r="I31" s="154" t="s">
        <v>440</v>
      </c>
    </row>
    <row r="32" spans="7:9" ht="20.399999999999999" x14ac:dyDescent="0.3">
      <c r="G32" s="154" t="s">
        <v>550</v>
      </c>
      <c r="H32" s="153" t="s">
        <v>551</v>
      </c>
      <c r="I32" s="154" t="s">
        <v>550</v>
      </c>
    </row>
    <row r="33" spans="7:9" ht="30.6" x14ac:dyDescent="0.3">
      <c r="G33" s="154" t="s">
        <v>552</v>
      </c>
      <c r="H33" s="153" t="s">
        <v>553</v>
      </c>
      <c r="I33" s="154" t="s">
        <v>552</v>
      </c>
    </row>
    <row r="34" spans="7:9" ht="20.399999999999999" x14ac:dyDescent="0.3">
      <c r="G34" s="154" t="s">
        <v>441</v>
      </c>
      <c r="H34" s="153" t="s">
        <v>428</v>
      </c>
      <c r="I34" s="154" t="s">
        <v>441</v>
      </c>
    </row>
    <row r="35" spans="7:9" ht="20.399999999999999" x14ac:dyDescent="0.3">
      <c r="G35" s="154" t="s">
        <v>442</v>
      </c>
      <c r="H35" s="153" t="s">
        <v>429</v>
      </c>
      <c r="I35" s="154" t="s">
        <v>442</v>
      </c>
    </row>
    <row r="36" spans="7:9" ht="51" x14ac:dyDescent="0.3">
      <c r="G36" s="154" t="s">
        <v>443</v>
      </c>
      <c r="H36" s="153" t="s">
        <v>554</v>
      </c>
      <c r="I36" s="154" t="s">
        <v>443</v>
      </c>
    </row>
    <row r="37" spans="7:9" ht="30.6" x14ac:dyDescent="0.3">
      <c r="G37" s="154" t="s">
        <v>555</v>
      </c>
      <c r="H37" s="161" t="s">
        <v>556</v>
      </c>
      <c r="I37" s="154" t="s">
        <v>555</v>
      </c>
    </row>
    <row r="38" spans="7:9" ht="20.399999999999999" x14ac:dyDescent="0.3">
      <c r="G38" s="154" t="s">
        <v>444</v>
      </c>
      <c r="H38" s="153" t="s">
        <v>557</v>
      </c>
      <c r="I38" s="154" t="s">
        <v>444</v>
      </c>
    </row>
    <row r="39" spans="7:9" ht="81.599999999999994" x14ac:dyDescent="0.3">
      <c r="G39" s="154" t="s">
        <v>558</v>
      </c>
      <c r="H39" s="171" t="s">
        <v>559</v>
      </c>
      <c r="I39" s="154" t="s">
        <v>558</v>
      </c>
    </row>
    <row r="40" spans="7:9" ht="20.399999999999999" x14ac:dyDescent="0.3">
      <c r="G40" s="154" t="s">
        <v>445</v>
      </c>
      <c r="H40" s="164" t="s">
        <v>454</v>
      </c>
      <c r="I40" s="154" t="s">
        <v>445</v>
      </c>
    </row>
    <row r="41" spans="7:9" ht="20.399999999999999" x14ac:dyDescent="0.3">
      <c r="G41" s="172" t="s">
        <v>560</v>
      </c>
      <c r="H41" s="164" t="s">
        <v>561</v>
      </c>
      <c r="I41" s="172" t="s">
        <v>560</v>
      </c>
    </row>
    <row r="42" spans="7:9" ht="30.6" x14ac:dyDescent="0.3">
      <c r="G42" s="154" t="s">
        <v>562</v>
      </c>
      <c r="H42" s="155" t="s">
        <v>563</v>
      </c>
      <c r="I42" s="154" t="s">
        <v>562</v>
      </c>
    </row>
    <row r="43" spans="7:9" ht="20.399999999999999" x14ac:dyDescent="0.3">
      <c r="G43" s="154" t="s">
        <v>446</v>
      </c>
      <c r="H43" s="153" t="s">
        <v>430</v>
      </c>
      <c r="I43" s="154" t="s">
        <v>446</v>
      </c>
    </row>
    <row r="44" spans="7:9" ht="20.399999999999999" x14ac:dyDescent="0.3">
      <c r="G44" s="154" t="s">
        <v>564</v>
      </c>
      <c r="H44" s="173" t="s">
        <v>565</v>
      </c>
      <c r="I44" s="154" t="s">
        <v>564</v>
      </c>
    </row>
    <row r="45" spans="7:9" ht="20.399999999999999" x14ac:dyDescent="0.3">
      <c r="G45" s="174" t="s">
        <v>566</v>
      </c>
      <c r="H45" s="173" t="s">
        <v>567</v>
      </c>
      <c r="I45" s="174" t="s">
        <v>566</v>
      </c>
    </row>
    <row r="46" spans="7:9" ht="71.400000000000006" x14ac:dyDescent="0.3">
      <c r="G46" s="174" t="s">
        <v>568</v>
      </c>
      <c r="H46" s="173" t="s">
        <v>569</v>
      </c>
      <c r="I46" s="174" t="s">
        <v>568</v>
      </c>
    </row>
    <row r="47" spans="7:9" ht="40.799999999999997" x14ac:dyDescent="0.3">
      <c r="G47" s="174" t="s">
        <v>570</v>
      </c>
      <c r="H47" s="173" t="s">
        <v>571</v>
      </c>
      <c r="I47" s="174" t="s">
        <v>570</v>
      </c>
    </row>
    <row r="48" spans="7:9" ht="51" x14ac:dyDescent="0.3">
      <c r="G48" s="174" t="s">
        <v>572</v>
      </c>
      <c r="H48" s="173" t="s">
        <v>573</v>
      </c>
      <c r="I48" s="174" t="s">
        <v>572</v>
      </c>
    </row>
    <row r="49" spans="7:9" ht="51.6" thickBot="1" x14ac:dyDescent="0.35">
      <c r="G49" s="174" t="s">
        <v>574</v>
      </c>
      <c r="H49" s="175" t="s">
        <v>575</v>
      </c>
      <c r="I49" s="174" t="s">
        <v>574</v>
      </c>
    </row>
    <row r="50" spans="7:9" ht="15" thickTop="1" x14ac:dyDescent="0.3"/>
  </sheetData>
  <sheetProtection algorithmName="SHA-512" hashValue="SGe7sGFiuypdnf0yj7L2cjjtkKwg9sJ2YIrnJhovKbk8GhUYIDjxnaWpuoOLy6UMRv+H3PYm32YCyucHFxd/RQ==" saltValue="Wh4KD7W0PIJ9D0ZCYhPnnw==" spinCount="100000" sheet="1" formatCells="0" formatColumns="0" formatRows="0" insertColumns="0" insertRows="0" insertHyperlinks="0" deleteColumns="0" deleteRows="0" sort="0" autoFilter="0" pivotTables="0"/>
  <autoFilter ref="A1:C11" xr:uid="{6BFB7E56-CFEB-4725-B8CB-E3384153D3B9}"/>
  <conditionalFormatting sqref="A10">
    <cfRule type="duplicateValues" dxfId="4" priority="1"/>
  </conditionalFormatting>
  <conditionalFormatting sqref="H2:H5">
    <cfRule type="duplicateValues" dxfId="3" priority="3"/>
  </conditionalFormatting>
  <conditionalFormatting sqref="H30:H49 H6:H28">
    <cfRule type="duplicateValues" dxfId="2" priority="2"/>
  </conditionalFormatting>
  <conditionalFormatting sqref="I2:I5">
    <cfRule type="duplicateValues" dxfId="1" priority="5"/>
  </conditionalFormatting>
  <conditionalFormatting sqref="I30:I49 I6:I28">
    <cfRule type="duplicateValues" dxfId="0" priority="4"/>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1C66C5BAC6DAD40AABFAA584D747189" ma:contentTypeVersion="1" ma:contentTypeDescription="Crear nuevo documento." ma:contentTypeScope="" ma:versionID="721de84253732647af39d337347aa3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89A37E16-60C3-4101-978A-2E7AAD554318}"/>
</file>

<file path=customXml/itemProps3.xml><?xml version="1.0" encoding="utf-8"?>
<ds:datastoreItem xmlns:ds="http://schemas.openxmlformats.org/officeDocument/2006/customXml" ds:itemID="{4E417B37-E051-4692-A9C1-F17DDB38B9F0}">
  <ds:schemaRefs>
    <ds:schemaRef ds:uri="http://purl.org/dc/elements/1.1/"/>
    <ds:schemaRef ds:uri="http://schemas.openxmlformats.org/package/2006/metadata/core-properties"/>
    <ds:schemaRef ds:uri="http://schemas.microsoft.com/office/2006/metadata/properties"/>
    <ds:schemaRef ds:uri="3c3f8bf2-54cd-4d71-9226-3dd4b986d2ee"/>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34</vt:i4>
      </vt:variant>
    </vt:vector>
  </HeadingPairs>
  <TitlesOfParts>
    <vt:vector size="39" baseType="lpstr">
      <vt:lpstr>Introducción</vt:lpstr>
      <vt:lpstr>Resultados</vt:lpstr>
      <vt:lpstr>Métodos_Gestión_Entid_Pública</vt:lpstr>
      <vt:lpstr>Indicador_Riesgo_Ent.Pública</vt:lpstr>
      <vt:lpstr>Aux</vt:lpstr>
      <vt:lpstr>Introducción!_ftn2</vt:lpstr>
      <vt:lpstr>Indicador_Riesgo_Ent.Pública!Área_de_impresión</vt:lpstr>
      <vt:lpstr>Introducción!Área_de_impresión</vt:lpstr>
      <vt:lpstr>Métodos_Gestión_Entid_Pública!Área_de_impresión</vt:lpstr>
      <vt:lpstr>Resultados!Área_de_impresión</vt:lpstr>
      <vt:lpstr>Indicador_Riesgo_Ent.Pública!negative</vt:lpstr>
      <vt:lpstr>Indicador_Riesgo_Ent.Pública!positive</vt:lpstr>
      <vt:lpstr>RAN.C.CAT</vt:lpstr>
      <vt:lpstr>RAN.C.CET</vt:lpstr>
      <vt:lpstr>RAN.CD.CAT</vt:lpstr>
      <vt:lpstr>RAN.CD.CET</vt:lpstr>
      <vt:lpstr>RAN.CD.RX</vt:lpstr>
      <vt:lpstr>RAN.CR12</vt:lpstr>
      <vt:lpstr>RAN.CV.CAT</vt:lpstr>
      <vt:lpstr>RAN.CV.CET</vt:lpstr>
      <vt:lpstr>RAN.CV.R9</vt:lpstr>
      <vt:lpstr>RAN.MP.CAT</vt:lpstr>
      <vt:lpstr>RAN.MP.CET</vt:lpstr>
      <vt:lpstr>RAN.MP.R11</vt:lpstr>
      <vt:lpstr>RAN.OP.CAT</vt:lpstr>
      <vt:lpstr>RAN.OP.CET</vt:lpstr>
      <vt:lpstr>RAN.PA.R8</vt:lpstr>
      <vt:lpstr>RAN.S.CAT</vt:lpstr>
      <vt:lpstr>RAN.S.CET</vt:lpstr>
      <vt:lpstr>Indicador_Riesgo_Ent.Pública!RAN.S.R9</vt:lpstr>
      <vt:lpstr>RAN.SR10</vt:lpstr>
      <vt:lpstr>RANCDRX</vt:lpstr>
      <vt:lpstr>RANCR12</vt:lpstr>
      <vt:lpstr>RANCR9</vt:lpstr>
      <vt:lpstr>RANCVR9</vt:lpstr>
      <vt:lpstr>RANMPR11</vt:lpstr>
      <vt:lpstr>RANPAR8</vt:lpstr>
      <vt:lpstr>RANSR10</vt:lpstr>
      <vt:lpstr>Indicador_Riesgo_Ent.Pública!RANSR9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Subproyectos</dc:title>
  <dc:subject/>
  <dc:creator/>
  <cp:keywords/>
  <dc:description/>
  <cp:lastModifiedBy/>
  <cp:revision/>
  <dcterms:created xsi:type="dcterms:W3CDTF">2015-06-05T18:19:34Z</dcterms:created>
  <dcterms:modified xsi:type="dcterms:W3CDTF">2024-06-10T11:27:35Z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0x010100D1C66C5BAC6DAD40AABFAA584D747189</vt:lpwstr>
  </property>
  <property fmtid="{D5CDD505-2E9C-101B-9397-08002B2CF9AE}" pid="3" name="MediaServiceImageTags">
    <vt:lpwstr/>
  </property>
  <property fmtid="{D5CDD505-2E9C-101B-9397-08002B2CF9AE}" pid="4" name="Revisada">
    <vt:bool>true</vt:bool>
  </property>
</Properties>
</file>